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240" yWindow="300" windowWidth="14955" windowHeight="8190"/>
  </bookViews>
  <sheets>
    <sheet name="дох 2025-2027" sheetId="9" r:id="rId1"/>
  </sheets>
  <definedNames>
    <definedName name="_xlnm.Print_Titles" localSheetId="0">'дох 2025-2027'!$9:$10</definedName>
    <definedName name="_xlnm.Print_Area" localSheetId="0">'дох 2025-2027'!$A$1:$E$116</definedName>
  </definedNames>
  <calcPr calcId="145621"/>
</workbook>
</file>

<file path=xl/calcChain.xml><?xml version="1.0" encoding="utf-8"?>
<calcChain xmlns="http://schemas.openxmlformats.org/spreadsheetml/2006/main">
  <c r="E101" i="9" l="1"/>
  <c r="D101" i="9"/>
  <c r="C101" i="9"/>
  <c r="C87" i="9"/>
  <c r="C86" i="9" s="1"/>
  <c r="E112" i="9" l="1"/>
  <c r="D112" i="9"/>
  <c r="C112" i="9"/>
  <c r="D68" i="9" l="1"/>
  <c r="E68" i="9"/>
  <c r="C68" i="9"/>
  <c r="D87" i="9" l="1"/>
  <c r="D86" i="9" s="1"/>
  <c r="E87" i="9"/>
  <c r="E86" i="9" s="1"/>
  <c r="D31" i="9" l="1"/>
  <c r="D43" i="9" l="1"/>
  <c r="E43" i="9"/>
  <c r="C43" i="9"/>
  <c r="D37" i="9"/>
  <c r="E37" i="9"/>
  <c r="C37" i="9"/>
  <c r="C12" i="9"/>
  <c r="C14" i="9"/>
  <c r="C16" i="9"/>
  <c r="C19" i="9"/>
  <c r="C22" i="9"/>
  <c r="C31" i="9"/>
  <c r="C26" i="9" s="1"/>
  <c r="C35" i="9"/>
  <c r="C40" i="9"/>
  <c r="C49" i="9"/>
  <c r="C64" i="9"/>
  <c r="D16" i="9"/>
  <c r="E16" i="9"/>
  <c r="D14" i="9"/>
  <c r="D22" i="9"/>
  <c r="E22" i="9"/>
  <c r="E64" i="9"/>
  <c r="D64" i="9"/>
  <c r="E49" i="9"/>
  <c r="D49" i="9"/>
  <c r="E40" i="9"/>
  <c r="D40" i="9"/>
  <c r="E35" i="9"/>
  <c r="D35" i="9"/>
  <c r="E31" i="9"/>
  <c r="E26" i="9" s="1"/>
  <c r="D26" i="9"/>
  <c r="D19" i="9"/>
  <c r="E19" i="9"/>
  <c r="E12" i="9"/>
  <c r="D12" i="9"/>
  <c r="E14" i="9"/>
  <c r="D11" i="9" l="1"/>
  <c r="C11" i="9"/>
  <c r="C63" i="9"/>
  <c r="C62" i="9" s="1"/>
  <c r="D63" i="9"/>
  <c r="D62" i="9" s="1"/>
  <c r="E63" i="9"/>
  <c r="E62" i="9" s="1"/>
  <c r="E11" i="9"/>
  <c r="E114" i="9" l="1"/>
  <c r="E116" i="9" s="1"/>
  <c r="C114" i="9"/>
  <c r="C116" i="9" s="1"/>
  <c r="D114" i="9"/>
  <c r="D116" i="9" s="1"/>
</calcChain>
</file>

<file path=xl/sharedStrings.xml><?xml version="1.0" encoding="utf-8"?>
<sst xmlns="http://schemas.openxmlformats.org/spreadsheetml/2006/main" count="222" uniqueCount="215">
  <si>
    <t>1 00 00000 00 0000 000</t>
  </si>
  <si>
    <t>1 01 02000 01 0000 110</t>
  </si>
  <si>
    <t>1 06 00000 00 0000 000</t>
  </si>
  <si>
    <t>1 08 00000 00 0000 000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</si>
  <si>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</si>
  <si>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</si>
  <si>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</si>
  <si>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</si>
  <si>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</si>
  <si>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</si>
  <si>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</si>
  <si>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</si>
  <si>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</si>
  <si>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</si>
  <si>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</si>
  <si>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</si>
  <si>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</si>
  <si>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</si>
  <si>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</si>
  <si>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Код</t>
  </si>
  <si>
    <t>Наименование доходов</t>
  </si>
  <si>
    <t>Сумма</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</si>
  <si>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</si>
  <si>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</si>
  <si>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</si>
  <si>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</si>
  <si>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</si>
  <si>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</si>
  <si>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</si>
  <si>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</si>
  <si>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</si>
  <si>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</si>
  <si>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</si>
  <si>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</si>
  <si>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</si>
  <si>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</si>
  <si>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</si>
  <si>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</si>
  <si>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</si>
  <si>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</si>
  <si>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</si>
  <si>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</si>
  <si>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</si>
  <si>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</si>
  <si>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</si>
  <si>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</si>
  <si>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</si>
  <si>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</si>
  <si>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</si>
  <si>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</si>
  <si>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</si>
  <si>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</si>
  <si>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</si>
  <si>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</si>
  <si>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</si>
  <si>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</si>
  <si>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</si>
  <si>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</si>
  <si>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</si>
  <si>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</si>
  <si>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</si>
  <si>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</si>
  <si>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</si>
  <si>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</si>
  <si>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</si>
  <si>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</si>
  <si>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</si>
  <si>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</si>
  <si>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</si>
  <si>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</si>
  <si>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</si>
  <si>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</si>
  <si>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</si>
  <si>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</si>
  <si>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</si>
  <si>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</si>
  <si>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</si>
  <si>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</si>
  <si>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</si>
  <si>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</si>
  <si>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</si>
  <si>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</si>
  <si>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</si>
  <si>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</si>
  <si>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</si>
  <si>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</si>
  <si>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</si>
  <si>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</si>
  <si>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</si>
  <si>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</si>
  <si>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</si>
  <si>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</si>
  <si>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</si>
  <si>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</si>
  <si>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</si>
  <si>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</si>
  <si>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</si>
  <si>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</si>
  <si>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</si>
  <si>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</si>
  <si>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</si>
  <si>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</si>
  <si>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</si>
  <si>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</si>
  <si>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</si>
  <si>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</si>
  <si>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</si>
  <si>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</si>
  <si>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</si>
  <si>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</si>
  <si>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</si>
  <si>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</si>
  <si>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</si>
  <si>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</si>
  <si>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</si>
  <si>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</si>
  <si>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</si>
  <si>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</si>
  <si>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</si>
  <si>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2 02 29999 04 0103 150</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</si>
  <si>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</si>
  <si>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</si>
  <si>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</si>
  <si>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</si>
  <si>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</si>
  <si>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</si>
  <si>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</si>
  <si>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</si>
  <si>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</si>
  <si>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</si>
  <si>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</si>
  <si>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</si>
  <si>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</si>
  <si>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</si>
  <si>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</si>
  <si>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</si>
  <si>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</si>
  <si>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</si>
  <si>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</si>
  <si>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</si>
  <si>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</si>
  <si>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</si>
  <si>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</si>
  <si>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</si>
  <si>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</si>
  <si>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</si>
  <si>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</si>
  <si>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</si>
  <si>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</si>
  <si>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</si>
  <si>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</si>
  <si>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</si>
  <si>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</si>
  <si>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</si>
  <si>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</si>
  <si>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</si>
  <si>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</si>
  <si>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</si>
  <si>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</si>
  <si>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</si>
  <si>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</si>
  <si>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</si>
  <si>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</si>
  <si>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</si>
  <si>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</si>
  <si>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</si>
  <si>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</si>
  <si>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2026 год</t>
  </si>
  <si>
    <t xml:space="preserve">на 2025 год и плановый период 2026 и 2027 годов, </t>
  </si>
  <si>
    <t>2027 год</t>
  </si>
  <si>
    <t>Прочие межбюджетные трансферты, передаваемые бюджетам городских округов (компенсация педагогическим работникам образовательных организаций за работу по подготовке и проведению ГИА по образовательным программам в пунктах проведения экзамена)</t>
  </si>
  <si>
    <t xml:space="preserve">Прочие межбюджетные трансферты, передаваемые бюджетам городских округов  (финансовое обеспечение расходных обязательств муниципального образования, возникающих при выполнении полномочий по организации регулярных перевозок по регулируемым тарифам на муниципальных маршрутах) </t>
  </si>
  <si>
    <t>Прочие межбюджетные трансферты, передаваемые бюджетам городских округов (мероприятия по безопасности муниципальных образовательных организаций УР)</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</si>
  <si>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</si>
  <si>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</si>
  <si>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</si>
  <si>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2 02 30024 04 0222 150</t>
  </si>
  <si>
    <t>2 02 29999 04 0130 150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</si>
  <si>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</si>
  <si>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</si>
  <si>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на реализацию мероприятий по организации отдыха детей в каникулярное время</t>
  </si>
  <si>
    <t>2 02 29999 04 0117 150</t>
  </si>
  <si>
    <t xml:space="preserve">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Распределение субсидий из бюджета Удмуртской Республики бюджетам муниципальных образований в Удмуртской Республике на переселение граждан из аварийного жилищного фонда </t>
  </si>
  <si>
    <t>2 02 20302 04 0000 150</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</si>
  <si>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</si>
  <si>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</si>
  <si>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2 02 35930 04 0000 150</t>
  </si>
  <si>
    <t>Субвенции бюджетам городских округов на государственную регистрацию актов гражданского состояния</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</si>
  <si>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</si>
  <si>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</si>
  <si>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</si>
  <si>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</si>
  <si>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2 02 25497 04 0000 150</t>
  </si>
  <si>
    <t>Субсидии бюджетам городских округов на реализацию мероприятий по обеспечению жильем молодых семей</t>
  </si>
  <si>
    <t>2 02 25511 04 0000 150</t>
  </si>
  <si>
    <t>Субсидии бюджетам городских округов на проведение комплексных кадастровых работ</t>
  </si>
  <si>
    <t xml:space="preserve"> 2 02 25519 04 0000 150</t>
  </si>
  <si>
    <t>Субсидия бюджетам городских округов на поддержку отрасли культуры</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</si>
  <si>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</si>
  <si>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</si>
  <si>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2 02 20077 04 0000 150</t>
  </si>
  <si>
    <t>Субсидии бюджетам городских округов на софинансирование капитальных вложений в объекты муниципальной собственности</t>
  </si>
  <si>
    <t>2 02 25750 04 0000 150</t>
  </si>
  <si>
    <t>Субсидии бюджетам городских округов на реализацию мероприятий по модернизации школьных систем образования</t>
  </si>
  <si>
    <t xml:space="preserve">
2 02 45424 04 0000 150
</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</si>
  <si>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</si>
  <si>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2 02 25467 04 0000 150</t>
  </si>
  <si>
    <t xml:space="preserve">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 </t>
  </si>
  <si>
    <t>2 02 45050 04 0000 150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</si>
  <si>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2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</si>
  <si>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Прочие межбюджетные трансферты, передаваемые бюджетам городских округов (реализация новых инвестиционных проектов)</t>
  </si>
  <si>
    <t>Прочие межбюджетные трансферты, передаваемые бюджетам городских округов (мероприятия по выявлению правообладателей ранее учтенных объетов недвижимости)</t>
  </si>
  <si>
    <t>Прочие межбюджетные трансферты, передаваемые бюджетам городских округов (поддержка семей граждан призванных на военную службу, обеспечение бесплатным горячим питанием)</t>
  </si>
  <si>
    <t>рублей</t>
  </si>
  <si>
    <t>от 17.12.2024 года № 593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</si>
</sst>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_₽"/>
    <numFmt numFmtId="165" formatCode="#,##0.00000"/>
    <numFmt numFmtId="166" formatCode="dd/mm/yy;@"/>
    <numFmt numFmtId="167" formatCode="_(* #,##0.00_);_(* \(#,##0.00\);_(* &quot;-&quot;??_);_(@_)"/>
    <numFmt numFmtId="168" formatCode="0.0000"/>
  </numFmts>
  <fonts count="29"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sz val="11"/>
      <name val="Calibri"/>
      <family val="2"/>
    </font>
    <font>
      <sz val="8"/>
      <name val="Arial"/>
      <family val="2"/>
      <charset val="204"/>
    </font>
    <font>
      <sz val="10"/>
      <name val="Times New Roman CYR"/>
      <charset val="204"/>
    </font>
    <font>
      <sz val="8"/>
      <name val="Arial Cyr"/>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
      <sz val="10"/>
      <color theme="1"/>
      <name val="Times New Roman Cyr"/>
      <family val="1"/>
      <charset val="204"/>
    </font>
    <font>
      <sz val="10"/>
      <color rgb="FF000000"/>
      <name val="Times New Roman"/>
      <family val="1"/>
      <charset val="204"/>
    </font>
    <font>
      <b/>
      <sz val="13"/>
      <name val="Times New Roman"/>
      <family val="1"/>
      <charset val="204"/>
    </font>
    <font>
      <sz val="13"/>
      <name val="Times New Roman"/>
      <family val="1"/>
      <charset val="204"/>
    </font>
  </fonts>
  <fills count="22">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
      <patternFill patternType="solid">
        <fgColor theme="0"/>
        <bgColor indexed="64"/>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rgb="FF000000"/>
      </left>
      <right/>
      <top style="thin">
        <color rgb="FF000000"/>
      </top>
      <bottom style="thin">
        <color rgb="FF000000"/>
      </bottom>
      <diagonal/>
    </border>
    <border>
      <left style="thin">
        <color indexed="8"/>
      </left>
      <right/>
      <top style="thin">
        <color indexed="8"/>
      </top>
      <bottom/>
      <diagonal/>
    </border>
    <border>
      <left style="thin">
        <color rgb="FF000000"/>
      </left>
      <right/>
      <top/>
      <bottom style="thin">
        <color rgb="FF000000"/>
      </bottom>
      <diagonal/>
    </border>
  </borders>
  <cellStyleXfs count="164">
    <xf numFmtId="0" fontId="0" fillId="0" borderId="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2" fillId="0" borderId="0"/>
    <xf numFmtId="0" fontId="12" fillId="0" borderId="0"/>
    <xf numFmtId="0" fontId="12" fillId="0" borderId="0">
      <alignment horizontal="right"/>
    </xf>
    <xf numFmtId="0" fontId="17" fillId="0" borderId="9">
      <alignment horizontal="center" wrapText="1"/>
    </xf>
    <xf numFmtId="1" fontId="18" fillId="0" borderId="10">
      <alignment horizontal="center" vertical="center" shrinkToFit="1"/>
    </xf>
    <xf numFmtId="49" fontId="18" fillId="0" borderId="10">
      <alignment vertical="center" wrapText="1"/>
    </xf>
    <xf numFmtId="4" fontId="18" fillId="0" borderId="10">
      <alignment horizontal="right" vertical="center" shrinkToFit="1"/>
    </xf>
    <xf numFmtId="0" fontId="19" fillId="0" borderId="0"/>
    <xf numFmtId="0" fontId="20" fillId="0" borderId="0"/>
    <xf numFmtId="0" fontId="20" fillId="0" borderId="0"/>
    <xf numFmtId="0" fontId="12" fillId="0" borderId="0"/>
    <xf numFmtId="0" fontId="20" fillId="16" borderId="0"/>
    <xf numFmtId="0" fontId="20" fillId="0" borderId="11">
      <alignment horizontal="center" vertical="center" wrapText="1"/>
    </xf>
    <xf numFmtId="1" fontId="20" fillId="0" borderId="11">
      <alignment horizontal="center" vertical="top" shrinkToFit="1"/>
    </xf>
    <xf numFmtId="0" fontId="17" fillId="0" borderId="0">
      <alignment horizontal="center" vertical="center" wrapText="1"/>
    </xf>
    <xf numFmtId="0" fontId="20" fillId="0" borderId="0"/>
    <xf numFmtId="0" fontId="20" fillId="0" borderId="11">
      <alignment horizontal="center" vertical="center" wrapText="1"/>
    </xf>
    <xf numFmtId="0" fontId="18" fillId="0" borderId="11">
      <alignment horizontal="center" vertical="center" wrapText="1"/>
    </xf>
    <xf numFmtId="0" fontId="20" fillId="0" borderId="11">
      <alignment horizontal="center" vertical="top" wrapText="1"/>
    </xf>
    <xf numFmtId="0" fontId="20" fillId="0" borderId="11">
      <alignment horizontal="center" vertical="center" wrapText="1"/>
    </xf>
    <xf numFmtId="1" fontId="17" fillId="0" borderId="12">
      <alignment horizontal="center" vertical="center" shrinkToFit="1"/>
    </xf>
    <xf numFmtId="0" fontId="20" fillId="0" borderId="11">
      <alignment horizontal="center" vertical="center" wrapText="1"/>
    </xf>
    <xf numFmtId="0" fontId="20" fillId="0" borderId="11">
      <alignment horizontal="center" vertical="center" wrapText="1"/>
    </xf>
    <xf numFmtId="0" fontId="17" fillId="0" borderId="13">
      <alignment horizontal="right"/>
    </xf>
    <xf numFmtId="0" fontId="20" fillId="0" borderId="11">
      <alignment horizontal="center" vertical="center" wrapText="1"/>
    </xf>
    <xf numFmtId="0" fontId="20" fillId="0" borderId="11">
      <alignment horizontal="center" vertical="center" wrapText="1"/>
    </xf>
    <xf numFmtId="1" fontId="21" fillId="0" borderId="11">
      <alignment horizontal="left" vertical="top" shrinkToFit="1"/>
    </xf>
    <xf numFmtId="1" fontId="21" fillId="0" borderId="14">
      <alignment horizontal="left" vertical="top" shrinkToFit="1"/>
    </xf>
    <xf numFmtId="49" fontId="17" fillId="17" borderId="0">
      <alignment horizontal="left"/>
    </xf>
    <xf numFmtId="4" fontId="20" fillId="0" borderId="11">
      <alignment horizontal="right" vertical="top" shrinkToFit="1"/>
    </xf>
    <xf numFmtId="49" fontId="17" fillId="0" borderId="0">
      <alignment horizontal="center"/>
    </xf>
    <xf numFmtId="0" fontId="13" fillId="0" borderId="15">
      <alignment horizontal="left" wrapText="1" indent="2"/>
    </xf>
    <xf numFmtId="4" fontId="21" fillId="18" borderId="11">
      <alignment horizontal="right" vertical="top" shrinkToFit="1"/>
    </xf>
    <xf numFmtId="0" fontId="17" fillId="17" borderId="0">
      <alignment wrapText="1"/>
    </xf>
    <xf numFmtId="0" fontId="20" fillId="0" borderId="0">
      <alignment horizontal="left" wrapText="1"/>
    </xf>
    <xf numFmtId="0" fontId="20" fillId="0" borderId="16">
      <alignment horizontal="center" vertical="center" wrapText="1"/>
    </xf>
    <xf numFmtId="10" fontId="20" fillId="0" borderId="11">
      <alignment horizontal="center" vertical="top" shrinkToFit="1"/>
    </xf>
    <xf numFmtId="10" fontId="21" fillId="18" borderId="11">
      <alignment horizontal="center" vertical="top" shrinkToFit="1"/>
    </xf>
    <xf numFmtId="49" fontId="17" fillId="0" borderId="0">
      <alignment horizontal="left" wrapText="1"/>
    </xf>
    <xf numFmtId="0" fontId="22" fillId="0" borderId="0">
      <alignment horizontal="center" wrapText="1"/>
    </xf>
    <xf numFmtId="0" fontId="22" fillId="0" borderId="0">
      <alignment horizontal="center"/>
    </xf>
    <xf numFmtId="49" fontId="18" fillId="0" borderId="0">
      <alignment vertical="center"/>
    </xf>
    <xf numFmtId="0" fontId="20" fillId="0" borderId="0">
      <alignment horizontal="right"/>
    </xf>
    <xf numFmtId="166" fontId="17" fillId="0" borderId="0">
      <alignment horizontal="center" vertical="center" wrapText="1"/>
    </xf>
    <xf numFmtId="0" fontId="20" fillId="16" borderId="0">
      <alignment horizontal="left"/>
    </xf>
    <xf numFmtId="0" fontId="20" fillId="0" borderId="11">
      <alignment horizontal="left" vertical="top" wrapText="1"/>
    </xf>
    <xf numFmtId="0" fontId="10" fillId="0" borderId="1">
      <alignment horizontal="left" vertical="top" wrapText="1"/>
    </xf>
    <xf numFmtId="49" fontId="17" fillId="0" borderId="0">
      <alignment horizontal="center" vertical="center"/>
    </xf>
    <xf numFmtId="4" fontId="21" fillId="19" borderId="11">
      <alignment horizontal="right" vertical="top" shrinkToFit="1"/>
    </xf>
    <xf numFmtId="0" fontId="17" fillId="17" borderId="13">
      <alignment horizontal="center"/>
    </xf>
    <xf numFmtId="10" fontId="21" fillId="19" borderId="11">
      <alignment horizontal="center" vertical="top" shrinkToFit="1"/>
    </xf>
    <xf numFmtId="166" fontId="17" fillId="0" borderId="17">
      <alignment horizontal="center" vertical="center" wrapText="1"/>
    </xf>
    <xf numFmtId="0" fontId="17" fillId="0" borderId="13">
      <alignment horizontal="center" vertical="center" wrapText="1"/>
    </xf>
    <xf numFmtId="49" fontId="17" fillId="0" borderId="0">
      <alignment horizontal="center" vertical="center" wrapText="1"/>
    </xf>
    <xf numFmtId="49" fontId="17" fillId="0" borderId="13"/>
    <xf numFmtId="49" fontId="18" fillId="0" borderId="0">
      <alignment horizontal="center" vertical="center"/>
    </xf>
    <xf numFmtId="49" fontId="17" fillId="0" borderId="12">
      <alignment vertical="center" wrapText="1"/>
    </xf>
    <xf numFmtId="49" fontId="17" fillId="0" borderId="10">
      <alignment vertical="center" wrapText="1"/>
    </xf>
    <xf numFmtId="0" fontId="18" fillId="0" borderId="13">
      <alignment horizontal="right"/>
    </xf>
    <xf numFmtId="49" fontId="17" fillId="0" borderId="17">
      <alignment horizontal="center" vertical="center" wrapText="1"/>
    </xf>
    <xf numFmtId="49" fontId="17" fillId="0" borderId="13">
      <alignment horizontal="center" vertical="center" wrapText="1"/>
    </xf>
    <xf numFmtId="49" fontId="17" fillId="0" borderId="0"/>
    <xf numFmtId="0" fontId="18" fillId="0" borderId="11">
      <alignment horizontal="right" vertical="center"/>
    </xf>
    <xf numFmtId="4" fontId="17" fillId="0" borderId="12">
      <alignment horizontal="right" vertical="center" shrinkToFit="1"/>
    </xf>
    <xf numFmtId="4" fontId="17" fillId="0" borderId="10">
      <alignment horizontal="right" vertical="center" shrinkToFit="1"/>
    </xf>
    <xf numFmtId="4" fontId="18" fillId="0" borderId="11">
      <alignment horizontal="right" vertical="center" shrinkToFit="1"/>
    </xf>
    <xf numFmtId="0" fontId="17" fillId="0" borderId="13">
      <alignment horizontal="right" wrapText="1"/>
    </xf>
    <xf numFmtId="0" fontId="17" fillId="0" borderId="17">
      <alignment horizontal="left" vertical="center" wrapText="1"/>
    </xf>
    <xf numFmtId="0" fontId="17" fillId="0" borderId="16">
      <alignment horizontal="left" vertical="center" wrapText="1"/>
    </xf>
    <xf numFmtId="0" fontId="17" fillId="0" borderId="0">
      <alignment horizontal="right"/>
    </xf>
    <xf numFmtId="0" fontId="17" fillId="0" borderId="0">
      <alignment horizontal="right" wrapText="1"/>
    </xf>
    <xf numFmtId="0" fontId="23" fillId="0" borderId="0">
      <alignment horizontal="center" vertical="center" wrapText="1"/>
    </xf>
    <xf numFmtId="0" fontId="17" fillId="0" borderId="12">
      <alignment horizontal="center" vertical="center" wrapText="1"/>
    </xf>
    <xf numFmtId="0" fontId="17" fillId="0" borderId="18">
      <alignment horizontal="center"/>
    </xf>
    <xf numFmtId="14" fontId="17" fillId="0" borderId="9">
      <alignment horizontal="center"/>
    </xf>
    <xf numFmtId="0" fontId="17" fillId="0" borderId="9">
      <alignment horizontal="center"/>
    </xf>
    <xf numFmtId="49" fontId="17" fillId="0" borderId="19">
      <alignment horizontal="center"/>
    </xf>
    <xf numFmtId="0" fontId="18" fillId="0" borderId="0">
      <alignment horizontal="center" vertical="center"/>
    </xf>
    <xf numFmtId="0" fontId="24" fillId="0" borderId="0"/>
    <xf numFmtId="0" fontId="16" fillId="0" borderId="0"/>
    <xf numFmtId="0" fontId="16" fillId="0" borderId="0"/>
    <xf numFmtId="0" fontId="16" fillId="0" borderId="0"/>
    <xf numFmtId="0" fontId="16" fillId="0" borderId="0"/>
    <xf numFmtId="0" fontId="16" fillId="0" borderId="0"/>
    <xf numFmtId="0" fontId="16" fillId="0" borderId="0"/>
    <xf numFmtId="0" fontId="5" fillId="2" borderId="0"/>
    <xf numFmtId="0" fontId="12"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167" fontId="6" fillId="0" borderId="0" applyFont="0" applyFill="0" applyBorder="0" applyAlignment="0" applyProtection="0"/>
  </cellStyleXfs>
  <cellXfs count="61">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5" fontId="6" fillId="0" borderId="0" xfId="113" applyNumberFormat="1" applyFill="1" applyAlignment="1">
      <alignment vertical="center"/>
    </xf>
    <xf numFmtId="4" fontId="6" fillId="0" borderId="0" xfId="113" applyNumberFormat="1" applyFont="1" applyFill="1" applyAlignment="1">
      <alignment vertical="center"/>
    </xf>
    <xf numFmtId="0" fontId="4" fillId="0" borderId="0" xfId="113" applyFont="1" applyFill="1" applyBorder="1"/>
    <xf numFmtId="4" fontId="4" fillId="0" borderId="0" xfId="113" applyNumberFormat="1" applyFont="1" applyFill="1" applyBorder="1" applyAlignment="1">
      <alignment horizontal="right" vertical="center"/>
    </xf>
    <xf numFmtId="165" fontId="6" fillId="0" borderId="0" xfId="113" applyNumberFormat="1" applyFill="1" applyBorder="1" applyAlignment="1">
      <alignment vertical="center"/>
    </xf>
    <xf numFmtId="0" fontId="6" fillId="0" borderId="0" xfId="113" applyFill="1" applyBorder="1"/>
    <xf numFmtId="168" fontId="6" fillId="0" borderId="0" xfId="113" applyNumberFormat="1" applyFill="1"/>
    <xf numFmtId="0" fontId="11" fillId="0" borderId="2" xfId="113" applyFont="1" applyFill="1" applyBorder="1" applyAlignment="1">
      <alignment horizontal="left" vertical="center" wrapText="1"/>
    </xf>
    <xf numFmtId="49" fontId="4" fillId="0" borderId="2" xfId="113" applyNumberFormat="1" applyFont="1" applyFill="1" applyBorder="1" applyAlignment="1">
      <alignment horizontal="center" vertical="center" wrapText="1"/>
    </xf>
    <xf numFmtId="164" fontId="4" fillId="0" borderId="0" xfId="113" applyNumberFormat="1" applyFont="1" applyFill="1" applyBorder="1" applyAlignment="1">
      <alignment horizontal="center" vertical="center"/>
    </xf>
    <xf numFmtId="4" fontId="4" fillId="3" borderId="2" xfId="111" applyNumberFormat="1" applyFont="1" applyFill="1" applyBorder="1" applyAlignment="1">
      <alignment horizontal="right" vertical="center"/>
    </xf>
    <xf numFmtId="4" fontId="6" fillId="0" borderId="0" xfId="113" applyNumberFormat="1" applyFill="1"/>
    <xf numFmtId="4" fontId="11" fillId="21" borderId="2" xfId="113" applyNumberFormat="1" applyFont="1" applyFill="1" applyBorder="1" applyAlignment="1">
      <alignment horizontal="right" vertical="center"/>
    </xf>
    <xf numFmtId="0" fontId="4" fillId="21" borderId="2" xfId="113" applyFont="1" applyFill="1" applyBorder="1" applyAlignment="1">
      <alignment horizontal="left" vertical="center" wrapText="1"/>
    </xf>
    <xf numFmtId="4" fontId="25" fillId="0" borderId="2" xfId="0" applyNumberFormat="1" applyFont="1" applyFill="1" applyBorder="1" applyAlignment="1">
      <alignment horizontal="right" vertical="center" wrapText="1"/>
    </xf>
    <xf numFmtId="4" fontId="26" fillId="0" borderId="11" xfId="0" applyNumberFormat="1" applyFont="1" applyFill="1" applyBorder="1" applyAlignment="1">
      <alignment horizontal="right" vertical="center" wrapText="1"/>
    </xf>
    <xf numFmtId="4" fontId="26" fillId="21" borderId="11" xfId="0" applyNumberFormat="1" applyFont="1" applyFill="1" applyBorder="1" applyAlignment="1">
      <alignment horizontal="right" vertical="center" wrapText="1"/>
    </xf>
    <xf numFmtId="4" fontId="4" fillId="0" borderId="2" xfId="0" applyNumberFormat="1" applyFont="1" applyFill="1" applyBorder="1" applyAlignment="1">
      <alignment horizontal="right" vertical="center" wrapText="1"/>
    </xf>
    <xf numFmtId="4" fontId="9" fillId="0" borderId="2" xfId="0" applyNumberFormat="1" applyFont="1" applyFill="1" applyBorder="1" applyAlignment="1">
      <alignment horizontal="right" vertical="center" wrapText="1"/>
    </xf>
    <xf numFmtId="4" fontId="26" fillId="0" borderId="12" xfId="0" applyNumberFormat="1" applyFont="1" applyFill="1" applyBorder="1" applyAlignment="1">
      <alignment horizontal="right" vertical="center" wrapText="1"/>
    </xf>
    <xf numFmtId="4" fontId="26" fillId="0" borderId="2" xfId="0" applyNumberFormat="1" applyFont="1" applyFill="1" applyBorder="1" applyAlignment="1">
      <alignment horizontal="right" vertical="center" wrapText="1"/>
    </xf>
    <xf numFmtId="4" fontId="11" fillId="21" borderId="0" xfId="113" applyNumberFormat="1" applyFont="1" applyFill="1" applyBorder="1" applyAlignment="1">
      <alignment horizontal="right" vertical="center"/>
    </xf>
    <xf numFmtId="4" fontId="26" fillId="0" borderId="21" xfId="0" applyNumberFormat="1" applyFont="1" applyFill="1" applyBorder="1" applyAlignment="1">
      <alignment horizontal="right" vertical="center" wrapText="1"/>
    </xf>
    <xf numFmtId="1" fontId="11" fillId="0" borderId="22" xfId="45" applyNumberFormat="1" applyFont="1" applyFill="1" applyBorder="1" applyAlignment="1" applyProtection="1">
      <alignment horizontal="center" vertical="center" shrinkToFit="1"/>
    </xf>
    <xf numFmtId="4" fontId="26" fillId="0" borderId="23" xfId="0" applyNumberFormat="1" applyFont="1" applyFill="1" applyBorder="1" applyAlignment="1">
      <alignment horizontal="right" vertical="center" wrapText="1"/>
    </xf>
    <xf numFmtId="4" fontId="26" fillId="0" borderId="4" xfId="0" applyNumberFormat="1" applyFont="1" applyFill="1" applyBorder="1" applyAlignment="1">
      <alignment horizontal="right" vertical="center" wrapText="1"/>
    </xf>
    <xf numFmtId="0" fontId="27" fillId="0" borderId="0" xfId="113" applyFont="1" applyFill="1" applyAlignment="1">
      <alignment horizontal="center" wrapText="1"/>
    </xf>
    <xf numFmtId="0" fontId="9" fillId="0" borderId="3" xfId="113" applyFont="1" applyFill="1" applyBorder="1" applyAlignment="1">
      <alignment horizontal="center" vertical="center" wrapText="1"/>
    </xf>
    <xf numFmtId="0" fontId="9" fillId="0" borderId="4" xfId="113" applyFont="1" applyFill="1" applyBorder="1" applyAlignment="1">
      <alignment horizontal="center" vertical="center" wrapText="1"/>
    </xf>
    <xf numFmtId="0" fontId="4" fillId="0" borderId="5" xfId="113" applyFont="1" applyFill="1" applyBorder="1" applyAlignment="1">
      <alignment horizontal="right" vertical="center"/>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9" fillId="0" borderId="8" xfId="113" applyFont="1" applyFill="1" applyBorder="1" applyAlignment="1">
      <alignment horizontal="center" vertical="center" wrapText="1"/>
    </xf>
    <xf numFmtId="0" fontId="2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9"/>
  <sheetViews>
    <sheetView tabSelected="1" view="pageBreakPreview" zoomScale="115" workbookViewId="0">
      <selection activeCell="A3" sqref="A3:E3"/>
    </sheetView>
  </sheetViews>
  <sheetFormatPr defaultColWidth="15.85546875" defaultRowHeight="15.75" x14ac:dyDescent="0.2"/>
  <cols>
    <col min="1" max="1" width="21.42578125" style="20" customWidth="1"/>
    <col min="2" max="2" width="59.42578125" style="21" customWidth="1"/>
    <col min="3" max="5" width="15.42578125" style="22" customWidth="1"/>
    <col min="6" max="6" width="15.85546875" style="1" customWidth="1"/>
    <col min="7"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x14ac:dyDescent="0.25">
      <c r="A1" s="58" t="s">
        <v>15</v>
      </c>
      <c r="B1" s="59"/>
      <c r="C1" s="59"/>
      <c r="D1" s="59"/>
      <c r="E1" s="59"/>
    </row>
    <row r="2" spans="1:8" x14ac:dyDescent="0.25">
      <c r="A2" s="58" t="s">
        <v>16</v>
      </c>
      <c r="B2" s="59"/>
      <c r="C2" s="59"/>
      <c r="D2" s="59"/>
      <c r="E2" s="59"/>
    </row>
    <row r="3" spans="1:8" ht="18" customHeight="1" x14ac:dyDescent="0.25">
      <c r="A3" s="58" t="s">
        <v>214</v>
      </c>
      <c r="B3" s="59"/>
      <c r="C3" s="59"/>
      <c r="D3" s="59"/>
      <c r="E3" s="59"/>
    </row>
    <row r="4" spans="1:8" ht="9.75" customHeight="1" x14ac:dyDescent="0.25">
      <c r="A4" s="60"/>
      <c r="B4" s="60"/>
      <c r="C4" s="60"/>
      <c r="D4" s="60"/>
      <c r="E4" s="60"/>
      <c r="F4" s="3"/>
    </row>
    <row r="5" spans="1:8" ht="15" customHeight="1" x14ac:dyDescent="0.25">
      <c r="A5" s="50" t="s">
        <v>17</v>
      </c>
      <c r="B5" s="50"/>
      <c r="C5" s="57"/>
      <c r="D5" s="57"/>
      <c r="E5" s="57"/>
      <c r="F5" s="4"/>
    </row>
    <row r="6" spans="1:8" ht="15" customHeight="1" x14ac:dyDescent="0.25">
      <c r="A6" s="50" t="s">
        <v>168</v>
      </c>
      <c r="B6" s="50"/>
      <c r="C6" s="50"/>
      <c r="D6" s="50"/>
      <c r="E6" s="50"/>
      <c r="F6" s="5"/>
    </row>
    <row r="7" spans="1:8" ht="15" customHeight="1" x14ac:dyDescent="0.25">
      <c r="A7" s="50" t="s">
        <v>18</v>
      </c>
      <c r="B7" s="50"/>
      <c r="C7" s="50"/>
      <c r="D7" s="50"/>
      <c r="E7" s="50"/>
      <c r="F7" s="5"/>
    </row>
    <row r="8" spans="1:8" ht="11.25" customHeight="1" x14ac:dyDescent="0.25">
      <c r="A8" s="1"/>
      <c r="B8" s="6"/>
      <c r="C8" s="53" t="s">
        <v>213</v>
      </c>
      <c r="D8" s="53"/>
      <c r="E8" s="53"/>
      <c r="F8" s="7"/>
    </row>
    <row r="9" spans="1:8" ht="21" customHeight="1" x14ac:dyDescent="0.2">
      <c r="A9" s="51" t="s">
        <v>19</v>
      </c>
      <c r="B9" s="51" t="s">
        <v>20</v>
      </c>
      <c r="C9" s="54" t="s">
        <v>21</v>
      </c>
      <c r="D9" s="55"/>
      <c r="E9" s="56"/>
      <c r="F9" s="8"/>
    </row>
    <row r="10" spans="1:8" ht="18" customHeight="1" x14ac:dyDescent="0.2">
      <c r="A10" s="52"/>
      <c r="B10" s="52"/>
      <c r="C10" s="9" t="s">
        <v>154</v>
      </c>
      <c r="D10" s="9" t="s">
        <v>167</v>
      </c>
      <c r="E10" s="9" t="s">
        <v>169</v>
      </c>
      <c r="F10" s="8"/>
    </row>
    <row r="11" spans="1:8" ht="12.75" x14ac:dyDescent="0.2">
      <c r="A11" s="9" t="s">
        <v>0</v>
      </c>
      <c r="B11" s="10" t="s">
        <v>12</v>
      </c>
      <c r="C11" s="11">
        <f>C12+C14+C16+C19+C22+C26+C35+C37+C40+C43+C49</f>
        <v>758028390</v>
      </c>
      <c r="D11" s="11">
        <f>D12+D14+D16+D19+D22+D26+D35+D37+D40+D43+D49</f>
        <v>812358990</v>
      </c>
      <c r="E11" s="11">
        <f>E12+E14+E16+E19+E22+E26+E35+E37+E40+E43+E49</f>
        <v>868013390</v>
      </c>
      <c r="F11" s="12"/>
      <c r="G11" s="12"/>
      <c r="H11" s="12"/>
    </row>
    <row r="12" spans="1:8" ht="12.75" x14ac:dyDescent="0.2">
      <c r="A12" s="9" t="s">
        <v>22</v>
      </c>
      <c r="B12" s="10" t="s">
        <v>23</v>
      </c>
      <c r="C12" s="11">
        <f>C13</f>
        <v>519949000</v>
      </c>
      <c r="D12" s="11">
        <f>D13</f>
        <v>568304000</v>
      </c>
      <c r="E12" s="11">
        <f>E13</f>
        <v>615530000</v>
      </c>
      <c r="F12" s="12"/>
      <c r="G12" s="12"/>
      <c r="H12" s="12"/>
    </row>
    <row r="13" spans="1:8" ht="12.75" x14ac:dyDescent="0.2">
      <c r="A13" s="13" t="s">
        <v>1</v>
      </c>
      <c r="B13" s="14" t="s">
        <v>8</v>
      </c>
      <c r="C13" s="38">
        <v>519949000</v>
      </c>
      <c r="D13" s="38">
        <v>568304000</v>
      </c>
      <c r="E13" s="38">
        <v>615530000</v>
      </c>
      <c r="F13" s="16"/>
      <c r="G13" s="16"/>
      <c r="H13" s="16"/>
    </row>
    <row r="14" spans="1:8" ht="25.5" x14ac:dyDescent="0.2">
      <c r="A14" s="9" t="s">
        <v>13</v>
      </c>
      <c r="B14" s="10" t="s">
        <v>24</v>
      </c>
      <c r="C14" s="11">
        <f>C15</f>
        <v>14356600</v>
      </c>
      <c r="D14" s="11">
        <f>D15</f>
        <v>14813000</v>
      </c>
      <c r="E14" s="11">
        <f>E15</f>
        <v>19441400</v>
      </c>
      <c r="F14" s="12"/>
      <c r="G14" s="12"/>
      <c r="H14" s="12"/>
    </row>
    <row r="15" spans="1:8" ht="25.5" x14ac:dyDescent="0.2">
      <c r="A15" s="13" t="s">
        <v>25</v>
      </c>
      <c r="B15" s="14" t="s">
        <v>26</v>
      </c>
      <c r="C15" s="38">
        <v>14356600</v>
      </c>
      <c r="D15" s="38">
        <v>14813000</v>
      </c>
      <c r="E15" s="38">
        <v>19441400</v>
      </c>
      <c r="F15" s="16"/>
      <c r="G15" s="16"/>
      <c r="H15" s="16"/>
    </row>
    <row r="16" spans="1:8" ht="12.75" x14ac:dyDescent="0.2">
      <c r="A16" s="9" t="s">
        <v>11</v>
      </c>
      <c r="B16" s="10" t="s">
        <v>27</v>
      </c>
      <c r="C16" s="11">
        <f>C17+C18</f>
        <v>32973000</v>
      </c>
      <c r="D16" s="11">
        <f>D17+D18</f>
        <v>34277000</v>
      </c>
      <c r="E16" s="11">
        <f>E17+E18</f>
        <v>36649000</v>
      </c>
      <c r="F16" s="12"/>
      <c r="G16" s="12"/>
      <c r="H16" s="12"/>
    </row>
    <row r="17" spans="1:8" ht="27" customHeight="1" x14ac:dyDescent="0.2">
      <c r="A17" s="13" t="s">
        <v>28</v>
      </c>
      <c r="B17" s="14" t="s">
        <v>14</v>
      </c>
      <c r="C17" s="38">
        <v>14990000</v>
      </c>
      <c r="D17" s="38">
        <v>15575000</v>
      </c>
      <c r="E17" s="38">
        <v>17199000</v>
      </c>
      <c r="F17" s="16"/>
      <c r="G17" s="16"/>
      <c r="H17" s="16"/>
    </row>
    <row r="18" spans="1:8" ht="25.5" x14ac:dyDescent="0.2">
      <c r="A18" s="13" t="s">
        <v>29</v>
      </c>
      <c r="B18" s="14" t="s">
        <v>30</v>
      </c>
      <c r="C18" s="38">
        <v>17983000</v>
      </c>
      <c r="D18" s="38">
        <v>18702000</v>
      </c>
      <c r="E18" s="38">
        <v>19450000</v>
      </c>
      <c r="F18" s="16"/>
    </row>
    <row r="19" spans="1:8" ht="12.75" x14ac:dyDescent="0.2">
      <c r="A19" s="9" t="s">
        <v>2</v>
      </c>
      <c r="B19" s="10" t="s">
        <v>31</v>
      </c>
      <c r="C19" s="11">
        <f>C20+C21</f>
        <v>97342000</v>
      </c>
      <c r="D19" s="11">
        <f>D20+D21</f>
        <v>94732000</v>
      </c>
      <c r="E19" s="11">
        <f>E20+E21</f>
        <v>95902000</v>
      </c>
      <c r="F19" s="12"/>
    </row>
    <row r="20" spans="1:8" ht="38.25" customHeight="1" x14ac:dyDescent="0.2">
      <c r="A20" s="13" t="s">
        <v>32</v>
      </c>
      <c r="B20" s="14" t="s">
        <v>33</v>
      </c>
      <c r="C20" s="34">
        <v>45990000</v>
      </c>
      <c r="D20" s="34">
        <v>43380000</v>
      </c>
      <c r="E20" s="34">
        <v>44550000</v>
      </c>
      <c r="F20" s="16"/>
    </row>
    <row r="21" spans="1:8" ht="12.75" x14ac:dyDescent="0.2">
      <c r="A21" s="13" t="s">
        <v>9</v>
      </c>
      <c r="B21" s="14" t="s">
        <v>34</v>
      </c>
      <c r="C21" s="15">
        <v>51352000</v>
      </c>
      <c r="D21" s="15">
        <v>51352000</v>
      </c>
      <c r="E21" s="15">
        <v>51352000</v>
      </c>
      <c r="F21" s="16"/>
    </row>
    <row r="22" spans="1:8" ht="12.75" x14ac:dyDescent="0.2">
      <c r="A22" s="9" t="s">
        <v>3</v>
      </c>
      <c r="B22" s="10" t="s">
        <v>35</v>
      </c>
      <c r="C22" s="11">
        <f>C23+C24+C25</f>
        <v>12070000</v>
      </c>
      <c r="D22" s="11">
        <f>D23+D24+D25</f>
        <v>11208000</v>
      </c>
      <c r="E22" s="11">
        <f>E23+E24+E25</f>
        <v>11465000</v>
      </c>
      <c r="F22" s="12"/>
    </row>
    <row r="23" spans="1:8" ht="68.25" customHeight="1" x14ac:dyDescent="0.2">
      <c r="A23" s="13" t="s">
        <v>36</v>
      </c>
      <c r="B23" s="17" t="s">
        <v>37</v>
      </c>
      <c r="C23" s="15">
        <v>11960000</v>
      </c>
      <c r="D23" s="15">
        <v>11098000</v>
      </c>
      <c r="E23" s="15">
        <v>11355000</v>
      </c>
      <c r="F23" s="16"/>
    </row>
    <row r="24" spans="1:8" ht="25.5" x14ac:dyDescent="0.2">
      <c r="A24" s="13" t="s">
        <v>38</v>
      </c>
      <c r="B24" s="14" t="s">
        <v>39</v>
      </c>
      <c r="C24" s="15">
        <v>100000</v>
      </c>
      <c r="D24" s="15">
        <v>100000</v>
      </c>
      <c r="E24" s="15">
        <v>100000</v>
      </c>
      <c r="F24" s="16"/>
    </row>
    <row r="25" spans="1:8" ht="69" customHeight="1" x14ac:dyDescent="0.2">
      <c r="A25" s="13" t="s">
        <v>155</v>
      </c>
      <c r="B25" s="14" t="s">
        <v>156</v>
      </c>
      <c r="C25" s="15">
        <v>10000</v>
      </c>
      <c r="D25" s="15">
        <v>10000</v>
      </c>
      <c r="E25" s="15">
        <v>10000</v>
      </c>
      <c r="F25" s="16"/>
    </row>
    <row r="26" spans="1:8" ht="38.25" x14ac:dyDescent="0.2">
      <c r="A26" s="9" t="s">
        <v>4</v>
      </c>
      <c r="B26" s="10" t="s">
        <v>40</v>
      </c>
      <c r="C26" s="11">
        <f>SUM(C27:C31)</f>
        <v>65341000</v>
      </c>
      <c r="D26" s="11">
        <f>SUM(D27:D31)</f>
        <v>78117200</v>
      </c>
      <c r="E26" s="11">
        <f>SUM(E27:E31)</f>
        <v>78117200</v>
      </c>
      <c r="F26" s="12"/>
    </row>
    <row r="27" spans="1:8" ht="57" customHeight="1" x14ac:dyDescent="0.2">
      <c r="A27" s="13" t="s">
        <v>41</v>
      </c>
      <c r="B27" s="14" t="s">
        <v>42</v>
      </c>
      <c r="C27" s="34">
        <v>25100000</v>
      </c>
      <c r="D27" s="34">
        <v>24000000</v>
      </c>
      <c r="E27" s="34">
        <v>24000000</v>
      </c>
      <c r="F27" s="16"/>
    </row>
    <row r="28" spans="1:8" ht="57.75" customHeight="1" x14ac:dyDescent="0.2">
      <c r="A28" s="13" t="s">
        <v>43</v>
      </c>
      <c r="B28" s="14" t="s">
        <v>44</v>
      </c>
      <c r="C28" s="34">
        <v>8500000</v>
      </c>
      <c r="D28" s="34">
        <v>8500000</v>
      </c>
      <c r="E28" s="34">
        <v>8500000</v>
      </c>
      <c r="F28" s="16"/>
    </row>
    <row r="29" spans="1:8" ht="51" customHeight="1" x14ac:dyDescent="0.2">
      <c r="A29" s="13" t="s">
        <v>45</v>
      </c>
      <c r="B29" s="14" t="s">
        <v>46</v>
      </c>
      <c r="C29" s="15">
        <v>76000</v>
      </c>
      <c r="D29" s="15">
        <v>76000</v>
      </c>
      <c r="E29" s="15">
        <v>76000</v>
      </c>
      <c r="F29" s="16"/>
    </row>
    <row r="30" spans="1:8" ht="25.5" x14ac:dyDescent="0.2">
      <c r="A30" s="13" t="s">
        <v>47</v>
      </c>
      <c r="B30" s="14" t="s">
        <v>48</v>
      </c>
      <c r="C30" s="15">
        <v>4900000</v>
      </c>
      <c r="D30" s="15">
        <v>4900000</v>
      </c>
      <c r="E30" s="15">
        <v>4900000</v>
      </c>
      <c r="F30" s="16"/>
    </row>
    <row r="31" spans="1:8" ht="68.25" customHeight="1" x14ac:dyDescent="0.2">
      <c r="A31" s="13" t="s">
        <v>49</v>
      </c>
      <c r="B31" s="14" t="s">
        <v>50</v>
      </c>
      <c r="C31" s="15">
        <f>C33+C34+C32</f>
        <v>26765000</v>
      </c>
      <c r="D31" s="15">
        <f>D33+D34+D32</f>
        <v>40641200</v>
      </c>
      <c r="E31" s="15">
        <f>E33+E34+E32</f>
        <v>40641200</v>
      </c>
      <c r="F31" s="16"/>
    </row>
    <row r="32" spans="1:8" ht="69.75" customHeight="1" x14ac:dyDescent="0.2">
      <c r="A32" s="13" t="s">
        <v>51</v>
      </c>
      <c r="B32" s="14" t="s">
        <v>52</v>
      </c>
      <c r="C32" s="15">
        <v>20000000</v>
      </c>
      <c r="D32" s="15">
        <v>33981200</v>
      </c>
      <c r="E32" s="15">
        <v>33981200</v>
      </c>
      <c r="F32" s="16"/>
    </row>
    <row r="33" spans="1:6" ht="63.75" x14ac:dyDescent="0.2">
      <c r="A33" s="13" t="s">
        <v>53</v>
      </c>
      <c r="B33" s="14" t="s">
        <v>54</v>
      </c>
      <c r="C33" s="15">
        <v>5405000</v>
      </c>
      <c r="D33" s="15">
        <v>5300000</v>
      </c>
      <c r="E33" s="15">
        <v>5300000</v>
      </c>
      <c r="F33" s="16"/>
    </row>
    <row r="34" spans="1:6" ht="63.75" x14ac:dyDescent="0.2">
      <c r="A34" s="13" t="s">
        <v>55</v>
      </c>
      <c r="B34" s="14" t="s">
        <v>56</v>
      </c>
      <c r="C34" s="15">
        <v>1360000</v>
      </c>
      <c r="D34" s="15">
        <v>1360000</v>
      </c>
      <c r="E34" s="15">
        <v>1360000</v>
      </c>
      <c r="F34" s="16"/>
    </row>
    <row r="35" spans="1:6" ht="12.75" x14ac:dyDescent="0.2">
      <c r="A35" s="9" t="s">
        <v>57</v>
      </c>
      <c r="B35" s="10" t="s">
        <v>58</v>
      </c>
      <c r="C35" s="11">
        <f>+C36</f>
        <v>769790</v>
      </c>
      <c r="D35" s="11">
        <f>+D36</f>
        <v>769790</v>
      </c>
      <c r="E35" s="11">
        <f>+E36</f>
        <v>769790</v>
      </c>
      <c r="F35" s="12"/>
    </row>
    <row r="36" spans="1:6" ht="18" customHeight="1" x14ac:dyDescent="0.2">
      <c r="A36" s="13" t="s">
        <v>59</v>
      </c>
      <c r="B36" s="14" t="s">
        <v>60</v>
      </c>
      <c r="C36" s="15">
        <v>769790</v>
      </c>
      <c r="D36" s="15">
        <v>769790</v>
      </c>
      <c r="E36" s="15">
        <v>769790</v>
      </c>
      <c r="F36" s="16"/>
    </row>
    <row r="37" spans="1:6" ht="25.5" x14ac:dyDescent="0.2">
      <c r="A37" s="9" t="s">
        <v>5</v>
      </c>
      <c r="B37" s="10" t="s">
        <v>61</v>
      </c>
      <c r="C37" s="11">
        <f>C38+C39</f>
        <v>137000</v>
      </c>
      <c r="D37" s="11">
        <f>D38+D39</f>
        <v>138000</v>
      </c>
      <c r="E37" s="11">
        <f>E38+E39</f>
        <v>139000</v>
      </c>
      <c r="F37" s="12"/>
    </row>
    <row r="38" spans="1:6" ht="25.5" x14ac:dyDescent="0.2">
      <c r="A38" s="13" t="s">
        <v>62</v>
      </c>
      <c r="B38" s="14" t="s">
        <v>63</v>
      </c>
      <c r="C38" s="15">
        <v>81000</v>
      </c>
      <c r="D38" s="15">
        <v>82000</v>
      </c>
      <c r="E38" s="15">
        <v>83000</v>
      </c>
      <c r="F38" s="16"/>
    </row>
    <row r="39" spans="1:6" ht="12.75" x14ac:dyDescent="0.2">
      <c r="A39" s="13" t="s">
        <v>64</v>
      </c>
      <c r="B39" s="14" t="s">
        <v>65</v>
      </c>
      <c r="C39" s="15">
        <v>56000</v>
      </c>
      <c r="D39" s="15">
        <v>56000</v>
      </c>
      <c r="E39" s="15">
        <v>56000</v>
      </c>
      <c r="F39" s="16"/>
    </row>
    <row r="40" spans="1:6" ht="25.5" x14ac:dyDescent="0.2">
      <c r="A40" s="9" t="s">
        <v>10</v>
      </c>
      <c r="B40" s="10" t="s">
        <v>66</v>
      </c>
      <c r="C40" s="11">
        <f>+C41+C42</f>
        <v>10390000</v>
      </c>
      <c r="D40" s="11">
        <f>+D41+D42</f>
        <v>5300000</v>
      </c>
      <c r="E40" s="11">
        <f>+E41+E42</f>
        <v>5300000</v>
      </c>
      <c r="F40" s="12"/>
    </row>
    <row r="41" spans="1:6" ht="67.5" customHeight="1" x14ac:dyDescent="0.2">
      <c r="A41" s="13" t="s">
        <v>67</v>
      </c>
      <c r="B41" s="14" t="s">
        <v>68</v>
      </c>
      <c r="C41" s="15">
        <v>5090000</v>
      </c>
      <c r="D41" s="15">
        <v>2000000</v>
      </c>
      <c r="E41" s="15">
        <v>2000000</v>
      </c>
      <c r="F41" s="16"/>
    </row>
    <row r="42" spans="1:6" ht="48.75" customHeight="1" x14ac:dyDescent="0.2">
      <c r="A42" s="13" t="s">
        <v>158</v>
      </c>
      <c r="B42" s="14" t="s">
        <v>159</v>
      </c>
      <c r="C42" s="15">
        <v>5300000</v>
      </c>
      <c r="D42" s="15">
        <v>3300000</v>
      </c>
      <c r="E42" s="15">
        <v>3300000</v>
      </c>
      <c r="F42" s="16"/>
    </row>
    <row r="43" spans="1:6" ht="12.75" x14ac:dyDescent="0.2">
      <c r="A43" s="9" t="s">
        <v>6</v>
      </c>
      <c r="B43" s="10" t="s">
        <v>69</v>
      </c>
      <c r="C43" s="11">
        <f>SUM(C44:C48)</f>
        <v>1500000</v>
      </c>
      <c r="D43" s="11">
        <f>SUM(D44:D48)</f>
        <v>1500000</v>
      </c>
      <c r="E43" s="11">
        <f>SUM(E44:E48)</f>
        <v>1500000</v>
      </c>
      <c r="F43" s="12"/>
    </row>
    <row r="44" spans="1:6" ht="25.5" x14ac:dyDescent="0.2">
      <c r="A44" s="13" t="s">
        <v>70</v>
      </c>
      <c r="B44" s="18" t="s">
        <v>71</v>
      </c>
      <c r="C44" s="15">
        <v>800000</v>
      </c>
      <c r="D44" s="15">
        <v>800000</v>
      </c>
      <c r="E44" s="15">
        <v>800000</v>
      </c>
      <c r="F44" s="16"/>
    </row>
    <row r="45" spans="1:6" ht="38.25" x14ac:dyDescent="0.2">
      <c r="A45" s="13" t="s">
        <v>72</v>
      </c>
      <c r="B45" s="18" t="s">
        <v>73</v>
      </c>
      <c r="C45" s="15">
        <v>300000</v>
      </c>
      <c r="D45" s="15">
        <v>300000</v>
      </c>
      <c r="E45" s="15">
        <v>300000</v>
      </c>
      <c r="F45" s="16"/>
    </row>
    <row r="46" spans="1:6" ht="52.5" customHeight="1" x14ac:dyDescent="0.2">
      <c r="A46" s="13" t="s">
        <v>74</v>
      </c>
      <c r="B46" s="18" t="s">
        <v>75</v>
      </c>
      <c r="C46" s="15">
        <v>50000</v>
      </c>
      <c r="D46" s="15">
        <v>50000</v>
      </c>
      <c r="E46" s="15">
        <v>50000</v>
      </c>
      <c r="F46" s="16"/>
    </row>
    <row r="47" spans="1:6" ht="38.25" x14ac:dyDescent="0.2">
      <c r="A47" s="32" t="s">
        <v>166</v>
      </c>
      <c r="B47" s="18" t="s">
        <v>165</v>
      </c>
      <c r="C47" s="15">
        <v>300000</v>
      </c>
      <c r="D47" s="15">
        <v>300000</v>
      </c>
      <c r="E47" s="15">
        <v>300000</v>
      </c>
      <c r="F47" s="16"/>
    </row>
    <row r="48" spans="1:6" ht="54" customHeight="1" x14ac:dyDescent="0.2">
      <c r="A48" s="13" t="s">
        <v>76</v>
      </c>
      <c r="B48" s="18" t="s">
        <v>77</v>
      </c>
      <c r="C48" s="15">
        <v>50000</v>
      </c>
      <c r="D48" s="15">
        <v>50000</v>
      </c>
      <c r="E48" s="15">
        <v>50000</v>
      </c>
      <c r="F48" s="16"/>
    </row>
    <row r="49" spans="1:8" ht="12.75" x14ac:dyDescent="0.2">
      <c r="A49" s="9" t="s">
        <v>7</v>
      </c>
      <c r="B49" s="10" t="s">
        <v>78</v>
      </c>
      <c r="C49" s="11">
        <f>C50</f>
        <v>3200000</v>
      </c>
      <c r="D49" s="11">
        <f>D50</f>
        <v>3200000</v>
      </c>
      <c r="E49" s="11">
        <f>E50</f>
        <v>3200000</v>
      </c>
      <c r="F49" s="12"/>
    </row>
    <row r="50" spans="1:8" ht="12.75" x14ac:dyDescent="0.2">
      <c r="A50" s="13" t="s">
        <v>79</v>
      </c>
      <c r="B50" s="14" t="s">
        <v>80</v>
      </c>
      <c r="C50" s="15">
        <v>3200000</v>
      </c>
      <c r="D50" s="15">
        <v>3200000</v>
      </c>
      <c r="E50" s="15">
        <v>3200000</v>
      </c>
      <c r="F50" s="16"/>
    </row>
    <row r="51" spans="1:8" ht="62.25" hidden="1" customHeight="1" x14ac:dyDescent="0.2">
      <c r="A51" s="13" t="s">
        <v>81</v>
      </c>
      <c r="B51" s="18" t="s">
        <v>82</v>
      </c>
      <c r="C51" s="15"/>
      <c r="D51" s="15"/>
      <c r="E51" s="15"/>
      <c r="F51" s="16"/>
    </row>
    <row r="52" spans="1:8" ht="51.75" hidden="1" customHeight="1" x14ac:dyDescent="0.2">
      <c r="A52" s="13" t="s">
        <v>83</v>
      </c>
      <c r="B52" s="18" t="s">
        <v>84</v>
      </c>
      <c r="C52" s="15"/>
      <c r="D52" s="15"/>
      <c r="E52" s="15"/>
      <c r="F52" s="16"/>
    </row>
    <row r="53" spans="1:8" ht="54" hidden="1" customHeight="1" x14ac:dyDescent="0.2">
      <c r="A53" s="13" t="s">
        <v>85</v>
      </c>
      <c r="B53" s="18" t="s">
        <v>86</v>
      </c>
      <c r="C53" s="15"/>
      <c r="D53" s="15"/>
      <c r="E53" s="15"/>
      <c r="F53" s="16"/>
    </row>
    <row r="54" spans="1:8" ht="56.25" hidden="1" customHeight="1" x14ac:dyDescent="0.2">
      <c r="A54" s="13" t="s">
        <v>87</v>
      </c>
      <c r="B54" s="18" t="s">
        <v>88</v>
      </c>
      <c r="C54" s="15"/>
      <c r="D54" s="15"/>
      <c r="E54" s="15"/>
      <c r="F54" s="16"/>
    </row>
    <row r="55" spans="1:8" ht="53.25" hidden="1" customHeight="1" x14ac:dyDescent="0.2">
      <c r="A55" s="13" t="s">
        <v>89</v>
      </c>
      <c r="B55" s="18" t="s">
        <v>90</v>
      </c>
      <c r="C55" s="15"/>
      <c r="D55" s="15"/>
      <c r="E55" s="15"/>
      <c r="F55" s="16"/>
    </row>
    <row r="56" spans="1:8" ht="79.5" hidden="1" customHeight="1" x14ac:dyDescent="0.2">
      <c r="A56" s="13" t="s">
        <v>91</v>
      </c>
      <c r="B56" s="18" t="s">
        <v>92</v>
      </c>
      <c r="C56" s="15"/>
      <c r="D56" s="15"/>
      <c r="E56" s="15"/>
      <c r="F56" s="16"/>
    </row>
    <row r="57" spans="1:8" ht="65.25" hidden="1" customHeight="1" x14ac:dyDescent="0.2">
      <c r="A57" s="13" t="s">
        <v>93</v>
      </c>
      <c r="B57" s="18" t="s">
        <v>94</v>
      </c>
      <c r="C57" s="15"/>
      <c r="D57" s="15"/>
      <c r="E57" s="15"/>
      <c r="F57" s="16"/>
    </row>
    <row r="58" spans="1:8" ht="72" hidden="1" customHeight="1" x14ac:dyDescent="0.2">
      <c r="A58" s="13" t="s">
        <v>95</v>
      </c>
      <c r="B58" s="18" t="s">
        <v>96</v>
      </c>
      <c r="C58" s="15"/>
      <c r="D58" s="15"/>
      <c r="E58" s="15"/>
      <c r="F58" s="16"/>
    </row>
    <row r="59" spans="1:8" ht="76.5" hidden="1" x14ac:dyDescent="0.2">
      <c r="A59" s="13" t="s">
        <v>97</v>
      </c>
      <c r="B59" s="18" t="s">
        <v>98</v>
      </c>
      <c r="C59" s="15"/>
      <c r="D59" s="15"/>
      <c r="E59" s="15"/>
      <c r="F59" s="16"/>
    </row>
    <row r="60" spans="1:8" ht="62.25" hidden="1" customHeight="1" x14ac:dyDescent="0.2">
      <c r="A60" s="13" t="s">
        <v>99</v>
      </c>
      <c r="B60" s="18" t="s">
        <v>100</v>
      </c>
      <c r="C60" s="15"/>
      <c r="D60" s="15"/>
      <c r="E60" s="15"/>
      <c r="F60" s="16"/>
    </row>
    <row r="61" spans="1:8" ht="12.75" hidden="1" x14ac:dyDescent="0.2">
      <c r="A61" s="13" t="s">
        <v>101</v>
      </c>
      <c r="B61" s="18" t="s">
        <v>102</v>
      </c>
      <c r="C61" s="15"/>
      <c r="D61" s="15"/>
      <c r="E61" s="15"/>
      <c r="F61" s="16"/>
    </row>
    <row r="62" spans="1:8" ht="12.75" x14ac:dyDescent="0.2">
      <c r="A62" s="9" t="s">
        <v>103</v>
      </c>
      <c r="B62" s="10" t="s">
        <v>104</v>
      </c>
      <c r="C62" s="11">
        <f>C63+C112</f>
        <v>2950502867.3099995</v>
      </c>
      <c r="D62" s="11">
        <f>D63+D112</f>
        <v>2299732988.5600004</v>
      </c>
      <c r="E62" s="11">
        <f>E63+E112</f>
        <v>2564380547.2999997</v>
      </c>
      <c r="F62" s="12"/>
    </row>
    <row r="63" spans="1:8" ht="25.5" x14ac:dyDescent="0.2">
      <c r="A63" s="9" t="s">
        <v>105</v>
      </c>
      <c r="B63" s="10" t="s">
        <v>106</v>
      </c>
      <c r="C63" s="11">
        <f>+C64+C68+C86+C101</f>
        <v>2880303867.3099995</v>
      </c>
      <c r="D63" s="11">
        <f>+D64+D68+D86+D101</f>
        <v>2299732988.5600004</v>
      </c>
      <c r="E63" s="11">
        <f>+E64+E68+E86+E101</f>
        <v>2564380547.2999997</v>
      </c>
      <c r="F63" s="12"/>
      <c r="G63" s="35"/>
      <c r="H63" s="35"/>
    </row>
    <row r="64" spans="1:8" ht="12.75" x14ac:dyDescent="0.2">
      <c r="A64" s="13" t="s">
        <v>107</v>
      </c>
      <c r="B64" s="10" t="s">
        <v>108</v>
      </c>
      <c r="C64" s="11">
        <f>C65+C66+C67</f>
        <v>269014000</v>
      </c>
      <c r="D64" s="11">
        <f>D65+D66+D67</f>
        <v>269014000</v>
      </c>
      <c r="E64" s="11">
        <f>E65+E66+E67</f>
        <v>269014000</v>
      </c>
      <c r="F64" s="12"/>
    </row>
    <row r="65" spans="1:6" ht="25.5" x14ac:dyDescent="0.2">
      <c r="A65" s="13" t="s">
        <v>109</v>
      </c>
      <c r="B65" s="14" t="s">
        <v>110</v>
      </c>
      <c r="C65" s="15">
        <v>269014000</v>
      </c>
      <c r="D65" s="15">
        <v>269014000</v>
      </c>
      <c r="E65" s="15">
        <v>269014000</v>
      </c>
      <c r="F65" s="16"/>
    </row>
    <row r="66" spans="1:6" ht="25.5" hidden="1" x14ac:dyDescent="0.2">
      <c r="A66" s="13" t="s">
        <v>111</v>
      </c>
      <c r="B66" s="14" t="s">
        <v>112</v>
      </c>
      <c r="C66" s="15">
        <v>0</v>
      </c>
      <c r="D66" s="15">
        <v>0</v>
      </c>
      <c r="E66" s="15">
        <v>0</v>
      </c>
      <c r="F66" s="16"/>
    </row>
    <row r="67" spans="1:6" ht="12.75" hidden="1" x14ac:dyDescent="0.2">
      <c r="A67" s="13" t="s">
        <v>113</v>
      </c>
      <c r="B67" s="14" t="s">
        <v>114</v>
      </c>
      <c r="C67" s="15">
        <v>0</v>
      </c>
      <c r="D67" s="15">
        <v>0</v>
      </c>
      <c r="E67" s="15">
        <v>0</v>
      </c>
      <c r="F67" s="16"/>
    </row>
    <row r="68" spans="1:6" ht="12.75" x14ac:dyDescent="0.2">
      <c r="A68" s="13" t="s">
        <v>115</v>
      </c>
      <c r="B68" s="10" t="s">
        <v>116</v>
      </c>
      <c r="C68" s="11">
        <f>SUM(C69:C85)</f>
        <v>677123957.74000001</v>
      </c>
      <c r="D68" s="11">
        <f>SUM(D69:D85)</f>
        <v>464498682.42000002</v>
      </c>
      <c r="E68" s="11">
        <f>SUM(E69:E85)</f>
        <v>628942878.05999994</v>
      </c>
      <c r="F68" s="12"/>
    </row>
    <row r="69" spans="1:6" ht="111" customHeight="1" x14ac:dyDescent="0.2">
      <c r="A69" s="13" t="s">
        <v>183</v>
      </c>
      <c r="B69" s="14" t="s">
        <v>182</v>
      </c>
      <c r="C69" s="36">
        <v>0</v>
      </c>
      <c r="D69" s="39">
        <v>2269278.41</v>
      </c>
      <c r="E69" s="39">
        <v>3933776.74</v>
      </c>
      <c r="F69" s="16"/>
    </row>
    <row r="70" spans="1:6" ht="51.75" customHeight="1" x14ac:dyDescent="0.2">
      <c r="A70" s="13" t="s">
        <v>188</v>
      </c>
      <c r="B70" s="14" t="s">
        <v>189</v>
      </c>
      <c r="C70" s="45">
        <v>4598495</v>
      </c>
      <c r="D70" s="39">
        <v>0</v>
      </c>
      <c r="E70" s="39">
        <v>0</v>
      </c>
      <c r="F70" s="16"/>
    </row>
    <row r="71" spans="1:6" ht="54.75" customHeight="1" x14ac:dyDescent="0.2">
      <c r="A71" s="13" t="s">
        <v>117</v>
      </c>
      <c r="B71" s="14" t="s">
        <v>118</v>
      </c>
      <c r="C71" s="43">
        <v>59079150</v>
      </c>
      <c r="D71" s="43">
        <v>51084925</v>
      </c>
      <c r="E71" s="43">
        <v>47073252</v>
      </c>
      <c r="F71" s="16"/>
    </row>
    <row r="72" spans="1:6" ht="47.25" customHeight="1" x14ac:dyDescent="0.2">
      <c r="A72" s="13" t="s">
        <v>206</v>
      </c>
      <c r="B72" s="14" t="s">
        <v>207</v>
      </c>
      <c r="C72" s="44">
        <v>0</v>
      </c>
      <c r="D72" s="44">
        <v>885545.45</v>
      </c>
      <c r="E72" s="44">
        <v>821075.75</v>
      </c>
      <c r="F72" s="16"/>
    </row>
    <row r="73" spans="1:6" ht="54.75" customHeight="1" x14ac:dyDescent="0.2">
      <c r="A73" s="13" t="s">
        <v>190</v>
      </c>
      <c r="B73" s="14" t="s">
        <v>191</v>
      </c>
      <c r="C73" s="48">
        <v>2522954.5499999998</v>
      </c>
      <c r="D73" s="49">
        <v>2919545.45</v>
      </c>
      <c r="E73" s="49">
        <v>2859090.91</v>
      </c>
      <c r="F73" s="16"/>
    </row>
    <row r="74" spans="1:6" ht="33" customHeight="1" x14ac:dyDescent="0.2">
      <c r="A74" s="13" t="s">
        <v>192</v>
      </c>
      <c r="B74" s="14" t="s">
        <v>193</v>
      </c>
      <c r="C74" s="46">
        <v>3461140.98</v>
      </c>
      <c r="D74" s="44">
        <v>0</v>
      </c>
      <c r="E74" s="44">
        <v>0</v>
      </c>
      <c r="F74" s="16"/>
    </row>
    <row r="75" spans="1:6" ht="33" customHeight="1" x14ac:dyDescent="0.2">
      <c r="A75" s="13" t="s">
        <v>194</v>
      </c>
      <c r="B75" s="14" t="s">
        <v>195</v>
      </c>
      <c r="C75" s="46">
        <v>190545.93</v>
      </c>
      <c r="D75" s="44">
        <v>0</v>
      </c>
      <c r="E75" s="44">
        <v>0</v>
      </c>
      <c r="F75" s="16"/>
    </row>
    <row r="76" spans="1:6" ht="18.75" customHeight="1" x14ac:dyDescent="0.2">
      <c r="A76" s="47" t="s">
        <v>196</v>
      </c>
      <c r="B76" s="14" t="s">
        <v>197</v>
      </c>
      <c r="C76" s="39">
        <v>41676170.829999998</v>
      </c>
      <c r="D76" s="36">
        <v>188113.63</v>
      </c>
      <c r="E76" s="36">
        <v>200958.33</v>
      </c>
      <c r="F76" s="16"/>
    </row>
    <row r="77" spans="1:6" ht="46.5" customHeight="1" x14ac:dyDescent="0.2">
      <c r="A77" s="13" t="s">
        <v>198</v>
      </c>
      <c r="B77" s="14" t="s">
        <v>199</v>
      </c>
      <c r="C77" s="39">
        <v>31171056.280000001</v>
      </c>
      <c r="D77" s="36">
        <v>23446308</v>
      </c>
      <c r="E77" s="36">
        <v>22511662.370000001</v>
      </c>
      <c r="F77" s="16"/>
    </row>
    <row r="78" spans="1:6" ht="35.25" customHeight="1" x14ac:dyDescent="0.2">
      <c r="A78" s="13" t="s">
        <v>202</v>
      </c>
      <c r="B78" s="14" t="s">
        <v>203</v>
      </c>
      <c r="C78" s="39">
        <v>0</v>
      </c>
      <c r="D78" s="36">
        <v>0</v>
      </c>
      <c r="E78" s="36">
        <v>124806818.33</v>
      </c>
      <c r="F78" s="16"/>
    </row>
    <row r="79" spans="1:6" ht="36" customHeight="1" x14ac:dyDescent="0.2">
      <c r="A79" s="13" t="s">
        <v>200</v>
      </c>
      <c r="B79" s="14" t="s">
        <v>201</v>
      </c>
      <c r="C79" s="39">
        <v>109518700</v>
      </c>
      <c r="D79" s="36">
        <v>0</v>
      </c>
      <c r="E79" s="36">
        <v>0</v>
      </c>
      <c r="F79" s="16"/>
    </row>
    <row r="80" spans="1:6" ht="49.5" customHeight="1" x14ac:dyDescent="0.2">
      <c r="A80" s="13" t="s">
        <v>119</v>
      </c>
      <c r="B80" s="14" t="s">
        <v>179</v>
      </c>
      <c r="C80" s="39">
        <v>28700000</v>
      </c>
      <c r="D80" s="36">
        <v>0</v>
      </c>
      <c r="E80" s="36">
        <v>0</v>
      </c>
      <c r="F80" s="16"/>
    </row>
    <row r="81" spans="1:7" ht="76.5" x14ac:dyDescent="0.2">
      <c r="A81" s="13" t="s">
        <v>120</v>
      </c>
      <c r="B81" s="14" t="s">
        <v>121</v>
      </c>
      <c r="C81" s="39">
        <v>966042</v>
      </c>
      <c r="D81" s="39">
        <v>812611.8</v>
      </c>
      <c r="E81" s="39">
        <v>812611.8</v>
      </c>
      <c r="F81" s="16"/>
    </row>
    <row r="82" spans="1:7" ht="76.5" x14ac:dyDescent="0.2">
      <c r="A82" s="13" t="s">
        <v>122</v>
      </c>
      <c r="B82" s="37" t="s">
        <v>123</v>
      </c>
      <c r="C82" s="39">
        <v>102500000</v>
      </c>
      <c r="D82" s="39">
        <v>70000000</v>
      </c>
      <c r="E82" s="39">
        <v>90000000</v>
      </c>
      <c r="F82" s="16"/>
    </row>
    <row r="83" spans="1:7" ht="33" customHeight="1" x14ac:dyDescent="0.2">
      <c r="A83" s="13" t="s">
        <v>181</v>
      </c>
      <c r="B83" s="14" t="s">
        <v>180</v>
      </c>
      <c r="C83" s="39">
        <v>11729130.34</v>
      </c>
      <c r="D83" s="39">
        <v>9760968.7599999998</v>
      </c>
      <c r="E83" s="39">
        <v>9198097.5199999996</v>
      </c>
      <c r="F83" s="16"/>
    </row>
    <row r="84" spans="1:7" ht="35.25" customHeight="1" x14ac:dyDescent="0.2">
      <c r="A84" s="13" t="s">
        <v>162</v>
      </c>
      <c r="B84" s="14" t="s">
        <v>161</v>
      </c>
      <c r="C84" s="39">
        <v>15562584.01</v>
      </c>
      <c r="D84" s="39">
        <v>14971170.630000001</v>
      </c>
      <c r="E84" s="39">
        <v>14299749.93</v>
      </c>
      <c r="F84" s="16"/>
    </row>
    <row r="85" spans="1:7" ht="54" customHeight="1" x14ac:dyDescent="0.2">
      <c r="A85" s="13" t="s">
        <v>177</v>
      </c>
      <c r="B85" s="14" t="s">
        <v>178</v>
      </c>
      <c r="C85" s="39">
        <v>265447987.81999999</v>
      </c>
      <c r="D85" s="39">
        <v>288160215.29000002</v>
      </c>
      <c r="E85" s="39">
        <v>312425784.38</v>
      </c>
      <c r="F85" s="16"/>
    </row>
    <row r="86" spans="1:7" ht="12.75" x14ac:dyDescent="0.2">
      <c r="A86" s="13" t="s">
        <v>124</v>
      </c>
      <c r="B86" s="10" t="s">
        <v>125</v>
      </c>
      <c r="C86" s="11">
        <f>C87+C99+C100</f>
        <v>1252201764.8699996</v>
      </c>
      <c r="D86" s="11">
        <f t="shared" ref="D86:E86" si="0">D87+D99+D100</f>
        <v>1356020698.8400002</v>
      </c>
      <c r="E86" s="11">
        <f t="shared" si="0"/>
        <v>1466129596.6400001</v>
      </c>
      <c r="F86" s="12"/>
      <c r="G86" s="30"/>
    </row>
    <row r="87" spans="1:7" ht="25.5" x14ac:dyDescent="0.2">
      <c r="A87" s="13" t="s">
        <v>126</v>
      </c>
      <c r="B87" s="10" t="s">
        <v>127</v>
      </c>
      <c r="C87" s="11">
        <f>SUM(C88:C98)</f>
        <v>1246152134.8699996</v>
      </c>
      <c r="D87" s="11">
        <f t="shared" ref="D87:E87" si="1">SUM(D88:D98)</f>
        <v>1348829248.8400002</v>
      </c>
      <c r="E87" s="11">
        <f t="shared" si="1"/>
        <v>1458973006.6400001</v>
      </c>
      <c r="F87" s="12"/>
    </row>
    <row r="88" spans="1:7" ht="86.25" customHeight="1" x14ac:dyDescent="0.2">
      <c r="A88" s="13" t="s">
        <v>128</v>
      </c>
      <c r="B88" s="14" t="s">
        <v>129</v>
      </c>
      <c r="C88" s="39">
        <v>617289268.14999998</v>
      </c>
      <c r="D88" s="39">
        <v>673074765.35000002</v>
      </c>
      <c r="E88" s="39">
        <v>727127988.85000002</v>
      </c>
      <c r="F88" s="16"/>
    </row>
    <row r="89" spans="1:7" ht="54.75" customHeight="1" x14ac:dyDescent="0.2">
      <c r="A89" s="13" t="s">
        <v>130</v>
      </c>
      <c r="B89" s="14" t="s">
        <v>131</v>
      </c>
      <c r="C89" s="39">
        <v>600641465.29999995</v>
      </c>
      <c r="D89" s="39">
        <v>648325024.29999995</v>
      </c>
      <c r="E89" s="40">
        <v>704409380.10000002</v>
      </c>
      <c r="F89" s="16"/>
    </row>
    <row r="90" spans="1:7" ht="54.75" customHeight="1" x14ac:dyDescent="0.2">
      <c r="A90" s="13" t="s">
        <v>132</v>
      </c>
      <c r="B90" s="14" t="s">
        <v>133</v>
      </c>
      <c r="C90" s="39">
        <v>11580256.800000001</v>
      </c>
      <c r="D90" s="39">
        <v>10773000</v>
      </c>
      <c r="E90" s="39">
        <v>10773000</v>
      </c>
      <c r="F90" s="16"/>
    </row>
    <row r="91" spans="1:7" ht="33" customHeight="1" x14ac:dyDescent="0.2">
      <c r="A91" s="13" t="s">
        <v>134</v>
      </c>
      <c r="B91" s="14" t="s">
        <v>135</v>
      </c>
      <c r="C91" s="39">
        <v>2392300</v>
      </c>
      <c r="D91" s="39">
        <v>2523200</v>
      </c>
      <c r="E91" s="39">
        <v>2523200</v>
      </c>
      <c r="F91" s="16"/>
    </row>
    <row r="92" spans="1:7" ht="25.5" x14ac:dyDescent="0.2">
      <c r="A92" s="13" t="s">
        <v>136</v>
      </c>
      <c r="B92" s="14" t="s">
        <v>137</v>
      </c>
      <c r="C92" s="39">
        <v>5832293.0099999998</v>
      </c>
      <c r="D92" s="39">
        <v>6330704.9000000004</v>
      </c>
      <c r="E92" s="39">
        <v>6336883.4000000004</v>
      </c>
      <c r="F92" s="16"/>
    </row>
    <row r="93" spans="1:7" ht="158.25" customHeight="1" x14ac:dyDescent="0.2">
      <c r="A93" s="13" t="s">
        <v>138</v>
      </c>
      <c r="B93" s="14" t="s">
        <v>157</v>
      </c>
      <c r="C93" s="39">
        <v>1543600.74</v>
      </c>
      <c r="D93" s="39">
        <v>1543600.74</v>
      </c>
      <c r="E93" s="39">
        <v>1543600.74</v>
      </c>
      <c r="F93" s="16"/>
    </row>
    <row r="94" spans="1:7" ht="42" customHeight="1" x14ac:dyDescent="0.2">
      <c r="A94" s="13" t="s">
        <v>173</v>
      </c>
      <c r="B94" s="14" t="s">
        <v>174</v>
      </c>
      <c r="C94" s="39">
        <v>81000</v>
      </c>
      <c r="D94" s="39">
        <v>81000</v>
      </c>
      <c r="E94" s="39">
        <v>81000</v>
      </c>
      <c r="F94" s="16"/>
    </row>
    <row r="95" spans="1:7" ht="93" customHeight="1" x14ac:dyDescent="0.2">
      <c r="A95" s="13" t="s">
        <v>139</v>
      </c>
      <c r="B95" s="14" t="s">
        <v>140</v>
      </c>
      <c r="C95" s="39">
        <v>1557465.32</v>
      </c>
      <c r="D95" s="39">
        <v>1029468</v>
      </c>
      <c r="E95" s="39">
        <v>1029468</v>
      </c>
      <c r="F95" s="16"/>
    </row>
    <row r="96" spans="1:7" ht="97.5" customHeight="1" x14ac:dyDescent="0.2">
      <c r="A96" s="13" t="s">
        <v>141</v>
      </c>
      <c r="B96" s="14" t="s">
        <v>142</v>
      </c>
      <c r="C96" s="39">
        <v>442606.25</v>
      </c>
      <c r="D96" s="39">
        <v>356606.25</v>
      </c>
      <c r="E96" s="39">
        <v>356606.25</v>
      </c>
      <c r="F96" s="16"/>
    </row>
    <row r="97" spans="1:6" ht="48" customHeight="1" x14ac:dyDescent="0.2">
      <c r="A97" s="13" t="s">
        <v>176</v>
      </c>
      <c r="B97" s="14" t="s">
        <v>175</v>
      </c>
      <c r="C97" s="39">
        <v>1804619.3</v>
      </c>
      <c r="D97" s="39">
        <v>1804619.3</v>
      </c>
      <c r="E97" s="39">
        <v>1804619.3</v>
      </c>
      <c r="F97" s="16"/>
    </row>
    <row r="98" spans="1:6" ht="78.75" customHeight="1" x14ac:dyDescent="0.2">
      <c r="A98" s="13" t="s">
        <v>143</v>
      </c>
      <c r="B98" s="17" t="s">
        <v>144</v>
      </c>
      <c r="C98" s="39">
        <v>2987260</v>
      </c>
      <c r="D98" s="39">
        <v>2987260</v>
      </c>
      <c r="E98" s="39">
        <v>2987260</v>
      </c>
      <c r="F98" s="16"/>
    </row>
    <row r="99" spans="1:6" ht="51.75" customHeight="1" x14ac:dyDescent="0.2">
      <c r="A99" s="13" t="s">
        <v>145</v>
      </c>
      <c r="B99" s="14" t="s">
        <v>146</v>
      </c>
      <c r="C99" s="43">
        <v>20000</v>
      </c>
      <c r="D99" s="43">
        <v>286800</v>
      </c>
      <c r="E99" s="43">
        <v>44800</v>
      </c>
      <c r="F99" s="16"/>
    </row>
    <row r="100" spans="1:6" ht="37.5" customHeight="1" x14ac:dyDescent="0.2">
      <c r="A100" s="13" t="s">
        <v>186</v>
      </c>
      <c r="B100" s="14" t="s">
        <v>187</v>
      </c>
      <c r="C100" s="44">
        <v>6029630</v>
      </c>
      <c r="D100" s="44">
        <v>6904650</v>
      </c>
      <c r="E100" s="44">
        <v>7111790</v>
      </c>
      <c r="F100" s="16"/>
    </row>
    <row r="101" spans="1:6" ht="25.5" x14ac:dyDescent="0.2">
      <c r="A101" s="9" t="s">
        <v>147</v>
      </c>
      <c r="B101" s="10" t="s">
        <v>148</v>
      </c>
      <c r="C101" s="11">
        <f>SUM(C102:C111)</f>
        <v>681964144.70000005</v>
      </c>
      <c r="D101" s="11">
        <f t="shared" ref="D101:E101" si="2">SUM(D102:D111)</f>
        <v>210199607.30000001</v>
      </c>
      <c r="E101" s="11">
        <f t="shared" si="2"/>
        <v>200294072.59999999</v>
      </c>
      <c r="F101" s="12"/>
    </row>
    <row r="102" spans="1:6" ht="114.75" x14ac:dyDescent="0.2">
      <c r="A102" s="13" t="s">
        <v>208</v>
      </c>
      <c r="B102" s="14" t="s">
        <v>209</v>
      </c>
      <c r="C102" s="15">
        <v>1886598</v>
      </c>
      <c r="D102" s="15">
        <v>1886598</v>
      </c>
      <c r="E102" s="15">
        <v>1886598</v>
      </c>
      <c r="F102" s="12"/>
    </row>
    <row r="103" spans="1:6" ht="56.25" customHeight="1" x14ac:dyDescent="0.2">
      <c r="A103" s="13" t="s">
        <v>160</v>
      </c>
      <c r="B103" s="31" t="s">
        <v>164</v>
      </c>
      <c r="C103" s="15">
        <v>5111073</v>
      </c>
      <c r="D103" s="15">
        <v>5188624</v>
      </c>
      <c r="E103" s="15">
        <v>5282481</v>
      </c>
      <c r="F103" s="16"/>
    </row>
    <row r="104" spans="1:6" ht="56.25" customHeight="1" x14ac:dyDescent="0.2">
      <c r="A104" s="13" t="s">
        <v>149</v>
      </c>
      <c r="B104" s="31" t="s">
        <v>150</v>
      </c>
      <c r="C104" s="15">
        <v>91095732</v>
      </c>
      <c r="D104" s="15">
        <v>91095732</v>
      </c>
      <c r="E104" s="15">
        <v>91095732</v>
      </c>
      <c r="F104" s="16"/>
    </row>
    <row r="105" spans="1:6" ht="56.25" customHeight="1" x14ac:dyDescent="0.2">
      <c r="A105" s="13" t="s">
        <v>204</v>
      </c>
      <c r="B105" s="14" t="s">
        <v>205</v>
      </c>
      <c r="C105" s="15">
        <v>117657171.73</v>
      </c>
      <c r="D105" s="15">
        <v>0</v>
      </c>
      <c r="E105" s="15">
        <v>0</v>
      </c>
      <c r="F105" s="16"/>
    </row>
    <row r="106" spans="1:6" ht="42.75" customHeight="1" x14ac:dyDescent="0.2">
      <c r="A106" s="13" t="s">
        <v>163</v>
      </c>
      <c r="B106" s="14" t="s">
        <v>211</v>
      </c>
      <c r="C106" s="15">
        <v>498531.53</v>
      </c>
      <c r="D106" s="15">
        <v>0</v>
      </c>
      <c r="E106" s="15">
        <v>0</v>
      </c>
      <c r="F106" s="16"/>
    </row>
    <row r="107" spans="1:6" ht="41.25" customHeight="1" x14ac:dyDescent="0.2">
      <c r="A107" s="13" t="s">
        <v>163</v>
      </c>
      <c r="B107" s="14" t="s">
        <v>210</v>
      </c>
      <c r="C107" s="15">
        <v>315090000</v>
      </c>
      <c r="D107" s="15">
        <v>0</v>
      </c>
      <c r="E107" s="15">
        <v>0</v>
      </c>
      <c r="F107" s="16"/>
    </row>
    <row r="108" spans="1:6" ht="44.25" customHeight="1" x14ac:dyDescent="0.2">
      <c r="A108" s="13" t="s">
        <v>163</v>
      </c>
      <c r="B108" s="14" t="s">
        <v>212</v>
      </c>
      <c r="C108" s="15">
        <v>372604</v>
      </c>
      <c r="D108" s="15">
        <v>0</v>
      </c>
      <c r="E108" s="15">
        <v>0</v>
      </c>
      <c r="F108" s="16"/>
    </row>
    <row r="109" spans="1:6" ht="58.5" customHeight="1" x14ac:dyDescent="0.2">
      <c r="A109" s="13" t="s">
        <v>163</v>
      </c>
      <c r="B109" s="14" t="s">
        <v>170</v>
      </c>
      <c r="C109" s="41">
        <v>4957949.5999999996</v>
      </c>
      <c r="D109" s="41">
        <v>4957949.5999999996</v>
      </c>
      <c r="E109" s="41">
        <v>4957949.5999999996</v>
      </c>
      <c r="F109" s="16"/>
    </row>
    <row r="110" spans="1:6" ht="66" customHeight="1" x14ac:dyDescent="0.2">
      <c r="A110" s="13" t="s">
        <v>163</v>
      </c>
      <c r="B110" s="14" t="s">
        <v>171</v>
      </c>
      <c r="C110" s="41">
        <v>16397244.26</v>
      </c>
      <c r="D110" s="41">
        <v>9999391.6999999993</v>
      </c>
      <c r="E110" s="15">
        <v>0</v>
      </c>
      <c r="F110" s="16"/>
    </row>
    <row r="111" spans="1:6" ht="37.5" customHeight="1" x14ac:dyDescent="0.2">
      <c r="A111" s="13" t="s">
        <v>163</v>
      </c>
      <c r="B111" s="14" t="s">
        <v>172</v>
      </c>
      <c r="C111" s="41">
        <v>128897240.58</v>
      </c>
      <c r="D111" s="41">
        <v>97071312</v>
      </c>
      <c r="E111" s="41">
        <v>97071312</v>
      </c>
      <c r="F111" s="33"/>
    </row>
    <row r="112" spans="1:6" ht="37.5" customHeight="1" x14ac:dyDescent="0.2">
      <c r="A112" s="9" t="s">
        <v>184</v>
      </c>
      <c r="B112" s="10" t="s">
        <v>185</v>
      </c>
      <c r="C112" s="42">
        <f>C113</f>
        <v>70199000</v>
      </c>
      <c r="D112" s="42">
        <f t="shared" ref="D112:E112" si="3">D113</f>
        <v>0</v>
      </c>
      <c r="E112" s="42">
        <f t="shared" si="3"/>
        <v>0</v>
      </c>
      <c r="F112" s="33"/>
    </row>
    <row r="113" spans="1:6" ht="37.5" customHeight="1" x14ac:dyDescent="0.2">
      <c r="A113" s="13" t="s">
        <v>184</v>
      </c>
      <c r="B113" s="14" t="s">
        <v>185</v>
      </c>
      <c r="C113" s="41">
        <v>70199000</v>
      </c>
      <c r="D113" s="41">
        <v>0</v>
      </c>
      <c r="E113" s="41">
        <v>0</v>
      </c>
      <c r="F113" s="33"/>
    </row>
    <row r="114" spans="1:6" ht="12.75" x14ac:dyDescent="0.2">
      <c r="A114" s="9"/>
      <c r="B114" s="10" t="s">
        <v>151</v>
      </c>
      <c r="C114" s="11">
        <f>+C11+C62</f>
        <v>3708531257.3099995</v>
      </c>
      <c r="D114" s="11">
        <f>+D11+D62</f>
        <v>3112091978.5600004</v>
      </c>
      <c r="E114" s="11">
        <f>+E11+E62</f>
        <v>3432393937.2999997</v>
      </c>
      <c r="F114" s="12"/>
    </row>
    <row r="115" spans="1:6" ht="12.75" x14ac:dyDescent="0.2">
      <c r="A115" s="9"/>
      <c r="B115" s="10" t="s">
        <v>152</v>
      </c>
      <c r="C115" s="11">
        <v>75000000</v>
      </c>
      <c r="D115" s="11">
        <v>60000000</v>
      </c>
      <c r="E115" s="11">
        <v>60000000</v>
      </c>
      <c r="F115" s="12"/>
    </row>
    <row r="116" spans="1:6" ht="12.75" x14ac:dyDescent="0.2">
      <c r="A116" s="19"/>
      <c r="B116" s="10" t="s">
        <v>153</v>
      </c>
      <c r="C116" s="11">
        <f>C114+C115</f>
        <v>3783531257.3099995</v>
      </c>
      <c r="D116" s="11">
        <f t="shared" ref="D116:E116" si="4">D114+D115</f>
        <v>3172091978.5600004</v>
      </c>
      <c r="E116" s="11">
        <f t="shared" si="4"/>
        <v>3492393937.2999997</v>
      </c>
      <c r="F116" s="12"/>
    </row>
    <row r="117" spans="1:6" ht="20.25" customHeight="1" x14ac:dyDescent="0.2">
      <c r="F117" s="23"/>
    </row>
    <row r="118" spans="1:6" s="29" customFormat="1" ht="20.25" customHeight="1" x14ac:dyDescent="0.2">
      <c r="A118" s="7"/>
      <c r="B118" s="26"/>
      <c r="C118" s="27"/>
      <c r="D118" s="27"/>
      <c r="E118" s="27"/>
      <c r="F118" s="28"/>
    </row>
    <row r="119" spans="1:6" ht="20.25" customHeight="1" x14ac:dyDescent="0.2">
      <c r="C119" s="25"/>
      <c r="D119" s="25"/>
      <c r="E119" s="25"/>
      <c r="F119" s="24"/>
    </row>
    <row r="120" spans="1:6" ht="20.25" customHeight="1" x14ac:dyDescent="0.2">
      <c r="F120" s="23"/>
    </row>
    <row r="121" spans="1:6" ht="20.25" customHeight="1" x14ac:dyDescent="0.2">
      <c r="F121" s="23"/>
    </row>
    <row r="122" spans="1:6" ht="20.25" customHeight="1" x14ac:dyDescent="0.2">
      <c r="F122" s="23"/>
    </row>
    <row r="123" spans="1:6" ht="20.25" customHeight="1" x14ac:dyDescent="0.2">
      <c r="F123" s="23"/>
    </row>
    <row r="124" spans="1:6" ht="20.25" customHeight="1" x14ac:dyDescent="0.2">
      <c r="F124" s="23"/>
    </row>
    <row r="125" spans="1:6" ht="20.25" customHeight="1" x14ac:dyDescent="0.2">
      <c r="A125" s="2"/>
      <c r="B125" s="2"/>
      <c r="F125" s="23"/>
    </row>
    <row r="126" spans="1:6" ht="20.25" customHeight="1" x14ac:dyDescent="0.2">
      <c r="A126" s="2"/>
      <c r="B126" s="2"/>
      <c r="F126" s="23"/>
    </row>
    <row r="127" spans="1:6" ht="20.25" customHeight="1" x14ac:dyDescent="0.2">
      <c r="A127" s="2"/>
      <c r="B127" s="2"/>
      <c r="F127" s="23"/>
    </row>
    <row r="128" spans="1:6" ht="20.25" customHeight="1" x14ac:dyDescent="0.2">
      <c r="A128" s="2"/>
      <c r="B128" s="2"/>
      <c r="F128" s="23"/>
    </row>
    <row r="129" spans="1:6" ht="20.25" customHeight="1" x14ac:dyDescent="0.2">
      <c r="A129" s="2"/>
      <c r="B129" s="2"/>
      <c r="F129" s="23"/>
    </row>
    <row r="130" spans="1:6" ht="20.25" customHeight="1" x14ac:dyDescent="0.2">
      <c r="A130" s="2"/>
      <c r="B130" s="2"/>
      <c r="F130" s="23"/>
    </row>
    <row r="131" spans="1:6" ht="20.25" customHeight="1" x14ac:dyDescent="0.2">
      <c r="A131" s="2"/>
      <c r="B131" s="2"/>
      <c r="F131" s="23"/>
    </row>
    <row r="132" spans="1:6" ht="12.75" x14ac:dyDescent="0.2">
      <c r="A132" s="2"/>
      <c r="B132" s="2"/>
      <c r="F132" s="23"/>
    </row>
    <row r="133" spans="1:6" ht="12.75" x14ac:dyDescent="0.2">
      <c r="A133" s="2"/>
      <c r="B133" s="2"/>
      <c r="F133" s="23"/>
    </row>
    <row r="134" spans="1:6" ht="12.75" x14ac:dyDescent="0.2">
      <c r="A134" s="2"/>
      <c r="B134" s="2"/>
      <c r="F134" s="23"/>
    </row>
    <row r="135" spans="1:6" ht="12.75" x14ac:dyDescent="0.2">
      <c r="A135" s="2"/>
      <c r="B135" s="2"/>
      <c r="F135" s="23"/>
    </row>
    <row r="136" spans="1:6" ht="12.75" x14ac:dyDescent="0.2">
      <c r="A136" s="2"/>
      <c r="B136" s="2"/>
      <c r="F136" s="23"/>
    </row>
    <row r="137" spans="1:6" ht="12.75" x14ac:dyDescent="0.2">
      <c r="A137" s="2"/>
      <c r="B137" s="2"/>
      <c r="F137" s="23"/>
    </row>
    <row r="138" spans="1:6" ht="12.75" x14ac:dyDescent="0.2">
      <c r="A138" s="2"/>
      <c r="B138" s="2"/>
      <c r="F138" s="23"/>
    </row>
    <row r="139" spans="1:6" ht="12.75" x14ac:dyDescent="0.2">
      <c r="A139" s="2"/>
      <c r="B139" s="2"/>
      <c r="F139" s="23"/>
    </row>
    <row r="140" spans="1:6" ht="12.75" x14ac:dyDescent="0.2">
      <c r="A140" s="2"/>
      <c r="B140" s="2"/>
      <c r="F140" s="23"/>
    </row>
    <row r="141" spans="1:6" ht="12.75" x14ac:dyDescent="0.2">
      <c r="A141" s="2"/>
      <c r="B141" s="2"/>
      <c r="F141" s="23"/>
    </row>
    <row r="142" spans="1:6" ht="12.75" x14ac:dyDescent="0.2">
      <c r="A142" s="2"/>
      <c r="B142" s="2"/>
      <c r="F142" s="23"/>
    </row>
    <row r="143" spans="1:6" ht="12.75" x14ac:dyDescent="0.2">
      <c r="A143" s="2"/>
      <c r="B143" s="2"/>
      <c r="F143" s="23"/>
    </row>
    <row r="144" spans="1:6" ht="12.75" x14ac:dyDescent="0.2">
      <c r="A144" s="2"/>
      <c r="B144" s="2"/>
      <c r="F144" s="23"/>
    </row>
    <row r="145" spans="1:6" ht="12.75" x14ac:dyDescent="0.2">
      <c r="A145" s="2"/>
      <c r="B145" s="2"/>
      <c r="F145" s="23"/>
    </row>
    <row r="146" spans="1:6" ht="12.75" x14ac:dyDescent="0.2">
      <c r="A146" s="2"/>
      <c r="B146" s="2"/>
      <c r="F146" s="23"/>
    </row>
    <row r="147" spans="1:6" ht="12.75" x14ac:dyDescent="0.2">
      <c r="A147" s="2"/>
      <c r="B147" s="2"/>
      <c r="F147" s="23"/>
    </row>
    <row r="148" spans="1:6" ht="12.75" x14ac:dyDescent="0.2">
      <c r="A148" s="2"/>
      <c r="B148" s="2"/>
      <c r="F148" s="23"/>
    </row>
    <row r="149" spans="1:6" ht="12.75" x14ac:dyDescent="0.2">
      <c r="A149" s="2"/>
      <c r="B149" s="2"/>
      <c r="F149" s="23"/>
    </row>
    <row r="150" spans="1:6" ht="12.75" x14ac:dyDescent="0.2">
      <c r="A150" s="2"/>
      <c r="B150" s="2"/>
      <c r="F150" s="23"/>
    </row>
    <row r="151" spans="1:6" ht="12.75" x14ac:dyDescent="0.2">
      <c r="A151" s="2"/>
      <c r="B151" s="2"/>
      <c r="F151" s="23"/>
    </row>
    <row r="152" spans="1:6" ht="12.75" x14ac:dyDescent="0.2">
      <c r="F152" s="23"/>
    </row>
    <row r="153" spans="1:6" ht="12.75" x14ac:dyDescent="0.2">
      <c r="F153" s="23"/>
    </row>
    <row r="154" spans="1:6" ht="12.75" x14ac:dyDescent="0.2">
      <c r="F154" s="23"/>
    </row>
    <row r="155" spans="1:6" ht="12.75" x14ac:dyDescent="0.2">
      <c r="F155" s="23"/>
    </row>
    <row r="156" spans="1:6" ht="12.75" x14ac:dyDescent="0.2">
      <c r="F156" s="23"/>
    </row>
    <row r="157" spans="1:6" ht="12.75" x14ac:dyDescent="0.2">
      <c r="F157" s="23"/>
    </row>
    <row r="158" spans="1:6" ht="12.75" x14ac:dyDescent="0.2">
      <c r="F158" s="23"/>
    </row>
    <row r="159" spans="1:6" ht="12.75" x14ac:dyDescent="0.2">
      <c r="F159" s="23"/>
    </row>
    <row r="160" spans="1:6" ht="12.75" x14ac:dyDescent="0.2">
      <c r="F160" s="23"/>
    </row>
    <row r="161" spans="6:6" ht="12.75" x14ac:dyDescent="0.2">
      <c r="F161" s="23"/>
    </row>
    <row r="162" spans="6:6" ht="12.75" x14ac:dyDescent="0.2">
      <c r="F162" s="23"/>
    </row>
    <row r="163" spans="6:6" ht="12.75" x14ac:dyDescent="0.2">
      <c r="F163" s="23"/>
    </row>
    <row r="164" spans="6:6" ht="12.75" x14ac:dyDescent="0.2">
      <c r="F164" s="23"/>
    </row>
    <row r="165" spans="6:6" ht="12.75" x14ac:dyDescent="0.2">
      <c r="F165" s="23"/>
    </row>
    <row r="166" spans="6:6" ht="12.75" x14ac:dyDescent="0.2">
      <c r="F166" s="23"/>
    </row>
    <row r="167" spans="6:6" ht="12.75" x14ac:dyDescent="0.2">
      <c r="F167" s="23"/>
    </row>
    <row r="168" spans="6:6" ht="12.75" x14ac:dyDescent="0.2">
      <c r="F168" s="23"/>
    </row>
    <row r="169" spans="6:6" ht="12.75" x14ac:dyDescent="0.2">
      <c r="F169" s="23"/>
    </row>
    <row r="170" spans="6:6" ht="12.75" x14ac:dyDescent="0.2">
      <c r="F170" s="23"/>
    </row>
    <row r="171" spans="6:6" ht="12.75" x14ac:dyDescent="0.2">
      <c r="F171" s="23"/>
    </row>
    <row r="172" spans="6:6" ht="12.75" x14ac:dyDescent="0.2">
      <c r="F172" s="23"/>
    </row>
    <row r="173" spans="6:6" ht="12.75" x14ac:dyDescent="0.2">
      <c r="F173" s="23"/>
    </row>
    <row r="174" spans="6:6" ht="12.75" x14ac:dyDescent="0.2">
      <c r="F174" s="23"/>
    </row>
    <row r="175" spans="6:6" ht="12.75" x14ac:dyDescent="0.2">
      <c r="F175" s="23"/>
    </row>
    <row r="176" spans="6:6" ht="12.75" x14ac:dyDescent="0.2">
      <c r="F176" s="23"/>
    </row>
    <row r="177" spans="6:6" ht="12.75" x14ac:dyDescent="0.2">
      <c r="F177" s="23"/>
    </row>
    <row r="178" spans="6:6" ht="12.75" x14ac:dyDescent="0.2">
      <c r="F178" s="23"/>
    </row>
    <row r="179" spans="6:6" ht="12.75" x14ac:dyDescent="0.2">
      <c r="F179" s="23"/>
    </row>
    <row r="180" spans="6:6" ht="12.75" x14ac:dyDescent="0.2">
      <c r="F180" s="23"/>
    </row>
    <row r="181" spans="6:6" ht="12.75" x14ac:dyDescent="0.2">
      <c r="F181" s="23"/>
    </row>
    <row r="182" spans="6:6" ht="12.75" x14ac:dyDescent="0.2">
      <c r="F182" s="23"/>
    </row>
    <row r="183" spans="6:6" ht="12.75" x14ac:dyDescent="0.2">
      <c r="F183" s="23"/>
    </row>
    <row r="184" spans="6:6" ht="12.75" x14ac:dyDescent="0.2">
      <c r="F184" s="23"/>
    </row>
    <row r="185" spans="6:6" ht="12.75" x14ac:dyDescent="0.2">
      <c r="F185" s="23"/>
    </row>
    <row r="186" spans="6:6" ht="12.75" x14ac:dyDescent="0.2">
      <c r="F186" s="23"/>
    </row>
    <row r="187" spans="6:6" ht="12.75" x14ac:dyDescent="0.2">
      <c r="F187" s="23"/>
    </row>
    <row r="188" spans="6:6" ht="12.75" x14ac:dyDescent="0.2">
      <c r="F188" s="23"/>
    </row>
    <row r="189" spans="6:6" ht="12.75" x14ac:dyDescent="0.2">
      <c r="F189" s="23"/>
    </row>
  </sheetData>
  <mergeCells count="11">
    <mergeCell ref="A5:E5"/>
    <mergeCell ref="A1:E1"/>
    <mergeCell ref="A2:E2"/>
    <mergeCell ref="A3:E3"/>
    <mergeCell ref="A4:E4"/>
    <mergeCell ref="A6:E6"/>
    <mergeCell ref="A9:A10"/>
    <mergeCell ref="B9:B10"/>
    <mergeCell ref="A7:E7"/>
    <mergeCell ref="C8:E8"/>
    <mergeCell ref="C9:E9"/>
  </mergeCells>
  <phoneticPr fontId="15" type="noConversion"/>
  <pageMargins left="0.74" right="0.55000000000000004" top="0.39370078740157483" bottom="0.19685039370078741" header="0" footer="0"/>
  <pageSetup paperSize="9" scale="70"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 2025-2027</vt:lpstr>
      <vt:lpstr>'дох 2025-2027'!Заголовки_для_печати</vt:lpstr>
      <vt:lpstr>'дох 2025-2027'!Область_печати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Марина Суслова</cp:lastModifiedBy>
  <cp:lastPrinted>2024-11-12T10:38:52Z</cp:lastPrinted>
  <dcterms:created xsi:type="dcterms:W3CDTF">2007-02-26T11:08:00Z</dcterms:created>
  <dcterms:modified xsi:type="dcterms:W3CDTF">2024-12-18T10:38:58Z</dcterms:modified>
</cp:coreProperties>
</file>